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L:\Pavel Jirák\Lužec nad Cidlinou, Barešův ranč\O1 (příp. specifikovat u více objektů)\3. GN + CN\VB\CN\"/>
    </mc:Choice>
  </mc:AlternateContent>
  <xr:revisionPtr revIDLastSave="0" documentId="8_{11F4AE71-2DC7-4211-89A6-9FCC0D77F269}" xr6:coauthVersionLast="47" xr6:coauthVersionMax="47" xr10:uidLastSave="{00000000-0000-0000-0000-000000000000}"/>
  <bookViews>
    <workbookView xWindow="1305" yWindow="660" windowWidth="14355" windowHeight="15255" xr2:uid="{9F68CE78-7C12-4F0C-A0E0-C27433B51EE7}"/>
  </bookViews>
  <sheets>
    <sheet name="Nabídka" sheetId="1" r:id="rId1"/>
  </sheets>
  <externalReferences>
    <externalReference r:id="rId2"/>
    <externalReference r:id="rId3"/>
  </externalReferences>
  <definedNames>
    <definedName name="dopravaSpodniStavba" localSheetId="0">[1]data!$B$2</definedName>
    <definedName name="dopravaSpodniStavba">[2]data!$B$2</definedName>
    <definedName name="DopravaUmelyPovrch" localSheetId="0">[1]data!$B$3</definedName>
    <definedName name="DopravaUmelyPovrch">[2]data!$B$3</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54" i="1" l="1"/>
  <c r="G53" i="1"/>
  <c r="G52" i="1"/>
  <c r="G51" i="1"/>
  <c r="G50" i="1"/>
  <c r="G49" i="1"/>
  <c r="G48" i="1"/>
  <c r="G47" i="1"/>
  <c r="G46" i="1"/>
  <c r="G45" i="1"/>
  <c r="G44" i="1"/>
  <c r="G43" i="1"/>
  <c r="G42" i="1"/>
  <c r="G41" i="1"/>
  <c r="G40" i="1"/>
  <c r="G39" i="1"/>
  <c r="G38" i="1"/>
  <c r="G37" i="1"/>
  <c r="G36" i="1"/>
  <c r="G35" i="1"/>
  <c r="G34" i="1"/>
  <c r="G33" i="1"/>
  <c r="G32" i="1"/>
  <c r="G31" i="1"/>
  <c r="G30" i="1"/>
  <c r="G29" i="1"/>
  <c r="G28" i="1"/>
  <c r="G27" i="1"/>
  <c r="G26" i="1"/>
  <c r="G25" i="1"/>
  <c r="G24" i="1"/>
  <c r="G23" i="1"/>
  <c r="G22" i="1"/>
  <c r="G21" i="1"/>
  <c r="G20" i="1"/>
  <c r="G19" i="1"/>
  <c r="G18" i="1"/>
  <c r="G17" i="1"/>
  <c r="G16" i="1"/>
  <c r="G15" i="1"/>
  <c r="G14" i="1"/>
  <c r="E12" i="1"/>
  <c r="G12" i="1" s="1"/>
  <c r="E11" i="1"/>
  <c r="E13" i="1" s="1"/>
  <c r="G13" i="1" s="1"/>
  <c r="E10" i="1"/>
  <c r="G10" i="1" s="1"/>
  <c r="E9" i="1"/>
  <c r="G9" i="1" s="1"/>
  <c r="C9" i="1"/>
  <c r="G8" i="1"/>
  <c r="G7" i="1"/>
  <c r="G11" i="1" l="1"/>
  <c r="G60" i="1" s="1"/>
  <c r="G63" i="1" l="1"/>
  <c r="G64" i="1" s="1"/>
  <c r="G65" i="1" s="1"/>
  <c r="G62" i="1"/>
</calcChain>
</file>

<file path=xl/sharedStrings.xml><?xml version="1.0" encoding="utf-8"?>
<sst xmlns="http://schemas.openxmlformats.org/spreadsheetml/2006/main" count="150" uniqueCount="88">
  <si>
    <t xml:space="preserve">Cenová nabídka </t>
  </si>
  <si>
    <t>Herní plocha s povrchem SmartSoft</t>
  </si>
  <si>
    <t>č. nabídky:</t>
  </si>
  <si>
    <t>datum:</t>
  </si>
  <si>
    <t>pol.</t>
  </si>
  <si>
    <t>název položky</t>
  </si>
  <si>
    <t>mj.</t>
  </si>
  <si>
    <t>p.j.</t>
  </si>
  <si>
    <t>jed.cena</t>
  </si>
  <si>
    <t>celkem</t>
  </si>
  <si>
    <r>
      <rPr>
        <b/>
        <sz val="11"/>
        <color theme="1"/>
        <rFont val="Calibri"/>
        <family val="2"/>
        <charset val="238"/>
        <scheme val="minor"/>
      </rPr>
      <t>vytyčení stavby -</t>
    </r>
    <r>
      <rPr>
        <sz val="11"/>
        <color theme="1"/>
        <rFont val="Calibri"/>
        <family val="2"/>
        <charset val="238"/>
        <scheme val="minor"/>
      </rPr>
      <t xml:space="preserve"> rozměření ploch</t>
    </r>
  </si>
  <si>
    <t>kpl</t>
  </si>
  <si>
    <r>
      <t>RUČNÍ sejmutí drnu tl do 100 mm</t>
    </r>
    <r>
      <rPr>
        <sz val="11"/>
        <color theme="1"/>
        <rFont val="Calibri"/>
        <family val="2"/>
        <charset val="238"/>
        <scheme val="minor"/>
      </rPr>
      <t xml:space="preserve"> s přemístěním do 50 m</t>
    </r>
  </si>
  <si>
    <t>m2</t>
  </si>
  <si>
    <r>
      <rPr>
        <b/>
        <sz val="11"/>
        <color theme="1"/>
        <rFont val="Calibri"/>
        <family val="2"/>
        <charset val="238"/>
        <scheme val="minor"/>
      </rPr>
      <t xml:space="preserve">RUČNÍ odkopávky a prokopávky  </t>
    </r>
    <r>
      <rPr>
        <sz val="11"/>
        <color theme="1"/>
        <rFont val="Calibri"/>
        <family val="2"/>
        <charset val="238"/>
        <scheme val="minor"/>
      </rPr>
      <t>150mm v požadovaném tvaru - přerovnání a úprava pláně - koef.1,3 s přemístěním do 50 m</t>
    </r>
  </si>
  <si>
    <t>m3</t>
  </si>
  <si>
    <r>
      <rPr>
        <b/>
        <sz val="11"/>
        <color theme="1"/>
        <rFont val="Calibri"/>
        <family val="2"/>
        <charset val="238"/>
        <scheme val="minor"/>
      </rPr>
      <t xml:space="preserve">nakládka </t>
    </r>
    <r>
      <rPr>
        <sz val="11"/>
        <color theme="1"/>
        <rFont val="Calibri"/>
        <family val="2"/>
        <charset val="238"/>
        <scheme val="minor"/>
      </rPr>
      <t xml:space="preserve">drnu a výkopku na kontejner + </t>
    </r>
    <r>
      <rPr>
        <b/>
        <sz val="11"/>
        <color theme="1"/>
        <rFont val="Calibri"/>
        <family val="2"/>
        <charset val="238"/>
        <scheme val="minor"/>
      </rPr>
      <t>odvoz</t>
    </r>
    <r>
      <rPr>
        <sz val="11"/>
        <color theme="1"/>
        <rFont val="Calibri"/>
        <family val="2"/>
        <charset val="238"/>
        <scheme val="minor"/>
      </rPr>
      <t xml:space="preserve">  do 10km vč.skládkovného - koef.1,3</t>
    </r>
  </si>
  <si>
    <r>
      <rPr>
        <b/>
        <sz val="11"/>
        <color theme="1"/>
        <rFont val="Calibri"/>
        <family val="2"/>
        <charset val="238"/>
        <scheme val="minor"/>
      </rPr>
      <t>NÁKUP A DOVOZ  - štěrková podkladní vrstva</t>
    </r>
    <r>
      <rPr>
        <sz val="11"/>
        <color theme="1"/>
        <rFont val="Calibri"/>
        <family val="2"/>
        <charset val="238"/>
        <scheme val="minor"/>
      </rPr>
      <t xml:space="preserve"> pod </t>
    </r>
    <r>
      <rPr>
        <b/>
        <sz val="11"/>
        <color theme="1"/>
        <rFont val="Calibri"/>
        <family val="2"/>
        <charset val="238"/>
        <scheme val="minor"/>
      </rPr>
      <t>umělý povrch</t>
    </r>
    <r>
      <rPr>
        <sz val="11"/>
        <color theme="1"/>
        <rFont val="Calibri"/>
        <family val="2"/>
        <charset val="238"/>
        <scheme val="minor"/>
      </rPr>
      <t xml:space="preserve"> - 21cm -</t>
    </r>
    <r>
      <rPr>
        <b/>
        <sz val="11"/>
        <color theme="1"/>
        <rFont val="Calibri"/>
        <family val="2"/>
        <charset val="238"/>
        <scheme val="minor"/>
      </rPr>
      <t xml:space="preserve"> </t>
    </r>
    <r>
      <rPr>
        <sz val="11"/>
        <color theme="1"/>
        <rFont val="Calibri"/>
        <family val="2"/>
        <charset val="238"/>
        <scheme val="minor"/>
      </rPr>
      <t>(180mm štěrkodrť 0-32mm + 30mm štěrkodrť 0-4mm)  koef. 1,15</t>
    </r>
  </si>
  <si>
    <r>
      <rPr>
        <b/>
        <sz val="11"/>
        <color theme="1"/>
        <rFont val="Calibri"/>
        <family val="2"/>
        <charset val="238"/>
        <scheme val="minor"/>
      </rPr>
      <t xml:space="preserve">ROVNÁNÍ A HUTNĚNÍ - </t>
    </r>
    <r>
      <rPr>
        <sz val="11"/>
        <color theme="1"/>
        <rFont val="Calibri"/>
        <family val="2"/>
        <charset val="238"/>
        <scheme val="minor"/>
      </rPr>
      <t xml:space="preserve"> </t>
    </r>
    <r>
      <rPr>
        <b/>
        <sz val="11"/>
        <color theme="1"/>
        <rFont val="Calibri"/>
        <family val="2"/>
        <charset val="238"/>
        <scheme val="minor"/>
      </rPr>
      <t>štěrková podkladní vrstva</t>
    </r>
    <r>
      <rPr>
        <sz val="11"/>
        <color theme="1"/>
        <rFont val="Calibri"/>
        <family val="2"/>
        <charset val="238"/>
        <scheme val="minor"/>
      </rPr>
      <t xml:space="preserve"> pod </t>
    </r>
    <r>
      <rPr>
        <b/>
        <sz val="11"/>
        <color theme="1"/>
        <rFont val="Calibri"/>
        <family val="2"/>
        <charset val="238"/>
        <scheme val="minor"/>
      </rPr>
      <t>umělý povrch</t>
    </r>
    <r>
      <rPr>
        <sz val="11"/>
        <color theme="1"/>
        <rFont val="Calibri"/>
        <family val="2"/>
        <charset val="238"/>
        <scheme val="minor"/>
      </rPr>
      <t xml:space="preserve"> - 21cm - (180mm štěrkodrť 0-32mm + 30mm štěrkodrť 0-4mm) </t>
    </r>
  </si>
  <si>
    <t xml:space="preserve">MANIPULACE - rozvážení štěrků po ploše z lokální deponie  </t>
  </si>
  <si>
    <r>
      <t xml:space="preserve">Tvorba hrubého jádra kopců </t>
    </r>
    <r>
      <rPr>
        <sz val="11"/>
        <color theme="1"/>
        <rFont val="Calibri"/>
        <family val="2"/>
        <charset val="238"/>
        <scheme val="minor"/>
      </rPr>
      <t>z kameniva frakce 32/63, nebo 63/125 vč. nákupu, dovozu a manipulace</t>
    </r>
  </si>
  <si>
    <t>t</t>
  </si>
  <si>
    <r>
      <t xml:space="preserve">Nákup a doprava betonu </t>
    </r>
    <r>
      <rPr>
        <sz val="11"/>
        <color theme="1"/>
        <rFont val="Calibri"/>
        <family val="2"/>
        <charset val="238"/>
        <scheme val="minor"/>
      </rPr>
      <t>C 20/25 S1</t>
    </r>
  </si>
  <si>
    <r>
      <t>Manipulace</t>
    </r>
    <r>
      <rPr>
        <sz val="11"/>
        <color theme="1"/>
        <rFont val="Calibri"/>
        <family val="2"/>
        <charset val="238"/>
        <scheme val="minor"/>
      </rPr>
      <t xml:space="preserve"> s betonem</t>
    </r>
  </si>
  <si>
    <r>
      <t>Nákup a doprava kari sítě</t>
    </r>
    <r>
      <rPr>
        <sz val="11"/>
        <color theme="1"/>
        <rFont val="Calibri"/>
        <family val="2"/>
        <charset val="238"/>
        <scheme val="minor"/>
      </rPr>
      <t xml:space="preserve"> průměr 5mm s okem 150/150mm vč. instalace do betonu</t>
    </r>
  </si>
  <si>
    <t>1*1,25, velikost3*2m, 2,5kg/m2</t>
  </si>
  <si>
    <r>
      <rPr>
        <b/>
        <sz val="11"/>
        <color theme="1"/>
        <rFont val="Calibri"/>
        <family val="2"/>
        <charset val="238"/>
        <scheme val="minor"/>
      </rPr>
      <t>Betonáž a tvarování kopce</t>
    </r>
    <r>
      <rPr>
        <sz val="11"/>
        <color theme="1"/>
        <rFont val="Calibri"/>
        <family val="2"/>
        <charset val="238"/>
        <scheme val="minor"/>
      </rPr>
      <t xml:space="preserve"> do navrženého tvaru vč. manipulace </t>
    </r>
  </si>
  <si>
    <r>
      <rPr>
        <b/>
        <sz val="11"/>
        <color theme="1"/>
        <rFont val="Calibri"/>
        <family val="2"/>
        <charset val="238"/>
        <scheme val="minor"/>
      </rPr>
      <t xml:space="preserve">Modelace kuličkové dráhy s překážkovým prvkem </t>
    </r>
    <r>
      <rPr>
        <sz val="11"/>
        <color theme="1"/>
        <rFont val="Calibri"/>
        <family val="2"/>
        <charset val="238"/>
        <scheme val="minor"/>
      </rPr>
      <t>vč. penetrace podkladu, tvarování drah pomocí vyztužené cementové směsi, dvojitého přebroušení, dvojité aplikace finální stěrky, nanesení ochranné impegnace, odzkoušení správné funkčnosti pomocí kuličky, nákupu a dopravy materiálu</t>
    </r>
  </si>
  <si>
    <t>mb</t>
  </si>
  <si>
    <r>
      <t xml:space="preserve">Dodání  prvku "Jamka" </t>
    </r>
    <r>
      <rPr>
        <sz val="11"/>
        <color theme="1"/>
        <rFont val="Calibri"/>
        <family val="2"/>
        <charset val="238"/>
        <scheme val="minor"/>
      </rPr>
      <t>pro kuličkovou dáhu</t>
    </r>
  </si>
  <si>
    <t>ks</t>
  </si>
  <si>
    <r>
      <t xml:space="preserve">Osazení prvku "Jamka" </t>
    </r>
    <r>
      <rPr>
        <sz val="11"/>
        <color theme="1"/>
        <rFont val="Calibri"/>
        <family val="2"/>
        <charset val="238"/>
        <scheme val="minor"/>
      </rPr>
      <t>pro kuličkovou dáhu</t>
    </r>
    <r>
      <rPr>
        <b/>
        <sz val="11"/>
        <color theme="1"/>
        <rFont val="Calibri"/>
        <family val="2"/>
        <charset val="238"/>
        <scheme val="minor"/>
      </rPr>
      <t xml:space="preserve"> </t>
    </r>
    <r>
      <rPr>
        <sz val="11"/>
        <color theme="1"/>
        <rFont val="Calibri"/>
        <family val="2"/>
        <charset val="238"/>
        <scheme val="minor"/>
      </rPr>
      <t>vč. vytvoření štěrkového drenážního podkladu a zabetonování</t>
    </r>
  </si>
  <si>
    <r>
      <t xml:space="preserve">Dodání překážkového prvku "Bouloviště" </t>
    </r>
    <r>
      <rPr>
        <sz val="11"/>
        <color theme="1"/>
        <rFont val="Calibri"/>
        <family val="2"/>
        <charset val="238"/>
        <scheme val="minor"/>
      </rPr>
      <t>pro kuličkovou dáhu</t>
    </r>
  </si>
  <si>
    <r>
      <t xml:space="preserve">Osazení překážkového prvku "Bouloviště" </t>
    </r>
    <r>
      <rPr>
        <sz val="11"/>
        <color theme="1"/>
        <rFont val="Calibri"/>
        <family val="2"/>
        <charset val="238"/>
        <scheme val="minor"/>
      </rPr>
      <t>pro kuličkovou dáhu</t>
    </r>
    <r>
      <rPr>
        <b/>
        <sz val="11"/>
        <color theme="1"/>
        <rFont val="Calibri"/>
        <family val="2"/>
        <charset val="238"/>
        <scheme val="minor"/>
      </rPr>
      <t xml:space="preserve"> </t>
    </r>
    <r>
      <rPr>
        <sz val="11"/>
        <color theme="1"/>
        <rFont val="Calibri"/>
        <family val="2"/>
        <charset val="238"/>
        <scheme val="minor"/>
      </rPr>
      <t>vč. zabetonování</t>
    </r>
  </si>
  <si>
    <r>
      <t xml:space="preserve">Dodání překážkového prvku "Tunel" </t>
    </r>
    <r>
      <rPr>
        <sz val="11"/>
        <color theme="1"/>
        <rFont val="Calibri"/>
        <family val="2"/>
        <charset val="238"/>
        <scheme val="minor"/>
      </rPr>
      <t>pro kuličkovou dáhu</t>
    </r>
  </si>
  <si>
    <r>
      <t xml:space="preserve">Osazení překážkového prvku "Tunel" </t>
    </r>
    <r>
      <rPr>
        <sz val="11"/>
        <color theme="1"/>
        <rFont val="Calibri"/>
        <family val="2"/>
        <charset val="238"/>
        <scheme val="minor"/>
      </rPr>
      <t>pro kuličkovou dáhu</t>
    </r>
    <r>
      <rPr>
        <b/>
        <sz val="11"/>
        <color theme="1"/>
        <rFont val="Calibri"/>
        <family val="2"/>
        <charset val="238"/>
        <scheme val="minor"/>
      </rPr>
      <t xml:space="preserve"> </t>
    </r>
    <r>
      <rPr>
        <sz val="11"/>
        <color theme="1"/>
        <rFont val="Calibri"/>
        <family val="2"/>
        <charset val="238"/>
        <scheme val="minor"/>
      </rPr>
      <t>vč. seříznutí na požadovanou velikost a zabetonování</t>
    </r>
  </si>
  <si>
    <r>
      <rPr>
        <b/>
        <sz val="11"/>
        <color theme="1"/>
        <rFont val="Calibri"/>
        <family val="2"/>
        <charset val="238"/>
        <scheme val="minor"/>
      </rPr>
      <t>Příplatek za</t>
    </r>
    <r>
      <rPr>
        <sz val="11"/>
        <color theme="1"/>
        <rFont val="Calibri"/>
        <family val="2"/>
        <charset val="238"/>
        <scheme val="minor"/>
      </rPr>
      <t xml:space="preserve"> zvýšenou pracnost a časovou náročnost při pokládce EPDM povrchu</t>
    </r>
    <r>
      <rPr>
        <b/>
        <sz val="11"/>
        <color theme="1"/>
        <rFont val="Calibri"/>
        <family val="2"/>
        <charset val="238"/>
        <scheme val="minor"/>
      </rPr>
      <t xml:space="preserve"> uvnitř</t>
    </r>
    <r>
      <rPr>
        <sz val="11"/>
        <color theme="1"/>
        <rFont val="Calibri"/>
        <family val="2"/>
        <charset val="238"/>
        <scheme val="minor"/>
      </rPr>
      <t xml:space="preserve"> </t>
    </r>
    <r>
      <rPr>
        <b/>
        <sz val="11"/>
        <color theme="1"/>
        <rFont val="Calibri"/>
        <family val="2"/>
        <charset val="238"/>
        <scheme val="minor"/>
      </rPr>
      <t>kuličkových drah</t>
    </r>
  </si>
  <si>
    <r>
      <rPr>
        <b/>
        <sz val="11"/>
        <color theme="1"/>
        <rFont val="Calibri"/>
        <family val="2"/>
        <charset val="238"/>
        <scheme val="minor"/>
      </rPr>
      <t>Nákup a dovoz ornice</t>
    </r>
    <r>
      <rPr>
        <sz val="11"/>
        <color theme="1"/>
        <rFont val="Calibri"/>
        <family val="2"/>
        <charset val="238"/>
        <scheme val="minor"/>
      </rPr>
      <t xml:space="preserve"> - terénní úpravy kolem obrubníků/ukončení povrchu</t>
    </r>
  </si>
  <si>
    <t>případné přesetí stávající zeminy</t>
  </si>
  <si>
    <r>
      <rPr>
        <b/>
        <sz val="11"/>
        <color theme="1"/>
        <rFont val="Calibri"/>
        <family val="2"/>
        <charset val="238"/>
        <scheme val="minor"/>
      </rPr>
      <t>Rozhrnutí a rovnání ornice</t>
    </r>
    <r>
      <rPr>
        <sz val="11"/>
        <color theme="1"/>
        <rFont val="Calibri"/>
        <family val="2"/>
        <charset val="238"/>
        <scheme val="minor"/>
      </rPr>
      <t xml:space="preserve"> - terénní úpravy kolem obrubníků/ukončení povrchu</t>
    </r>
  </si>
  <si>
    <r>
      <rPr>
        <b/>
        <sz val="11"/>
        <color theme="1"/>
        <rFont val="Calibri"/>
        <family val="2"/>
        <charset val="238"/>
        <scheme val="minor"/>
      </rPr>
      <t xml:space="preserve">Osetí travním semenem </t>
    </r>
    <r>
      <rPr>
        <sz val="11"/>
        <color theme="1"/>
        <rFont val="Calibri"/>
        <family val="2"/>
        <charset val="238"/>
        <scheme val="minor"/>
      </rPr>
      <t xml:space="preserve"> - terénní úpravy kolem obrubníků/ukončení povrchu</t>
    </r>
  </si>
  <si>
    <r>
      <t xml:space="preserve">bezpečný polyuretanový povrch </t>
    </r>
    <r>
      <rPr>
        <b/>
        <sz val="11"/>
        <color theme="1"/>
        <rFont val="Calibri"/>
        <family val="2"/>
        <charset val="238"/>
        <scheme val="minor"/>
      </rPr>
      <t xml:space="preserve">SmartSoft EPDM 35mm (25mm SBR + 10mm EPDM)- HIC 1,6m </t>
    </r>
    <r>
      <rPr>
        <sz val="11"/>
        <color theme="1"/>
        <rFont val="Calibri"/>
        <family val="2"/>
        <charset val="238"/>
        <scheme val="minor"/>
      </rPr>
      <t xml:space="preserve"> v dané barevnosti </t>
    </r>
  </si>
  <si>
    <t>rozměření grafických motivů na ploše</t>
  </si>
  <si>
    <t>kpl.</t>
  </si>
  <si>
    <r>
      <rPr>
        <b/>
        <sz val="11"/>
        <color theme="1"/>
        <rFont val="Calibri"/>
        <family val="2"/>
        <charset val="238"/>
        <scheme val="minor"/>
      </rPr>
      <t>práce na grafice a instalace grafických motivů a prvků do plochy</t>
    </r>
    <r>
      <rPr>
        <sz val="11"/>
        <color theme="1"/>
        <rFont val="Calibri"/>
        <family val="2"/>
        <charset val="238"/>
        <scheme val="minor"/>
      </rPr>
      <t xml:space="preserve"> dle grafického návrhu (zahrnuje i speciální polyuretanovou hmotu pro lepení grafických motivů) </t>
    </r>
  </si>
  <si>
    <r>
      <t xml:space="preserve">příplatek za </t>
    </r>
    <r>
      <rPr>
        <b/>
        <sz val="11"/>
        <color theme="1"/>
        <rFont val="Calibri"/>
        <family val="2"/>
        <charset val="238"/>
        <scheme val="minor"/>
      </rPr>
      <t xml:space="preserve">pokládku povrchu na 3D kopce - </t>
    </r>
    <r>
      <rPr>
        <sz val="11"/>
        <color theme="1"/>
        <rFont val="Calibri"/>
        <family val="2"/>
        <charset val="238"/>
        <scheme val="minor"/>
      </rPr>
      <t>zvýšená pracnost a časová náročnost</t>
    </r>
  </si>
  <si>
    <r>
      <rPr>
        <b/>
        <sz val="11"/>
        <color theme="1"/>
        <rFont val="Calibri"/>
        <family val="2"/>
        <charset val="238"/>
        <scheme val="minor"/>
      </rPr>
      <t>Základní zabezpečení plochy</t>
    </r>
    <r>
      <rPr>
        <sz val="11"/>
        <color theme="1"/>
        <rFont val="Calibri"/>
        <family val="2"/>
        <charset val="238"/>
        <scheme val="minor"/>
      </rPr>
      <t xml:space="preserve"> proti poničení po dobu tuhnutí EPDM povrchu</t>
    </r>
  </si>
  <si>
    <t>montáž a demontáž oplocení, umístění výstražných cedulí, fyzická ostraha</t>
  </si>
  <si>
    <t>den</t>
  </si>
  <si>
    <r>
      <t>A1-14B-03</t>
    </r>
    <r>
      <rPr>
        <sz val="11"/>
        <color theme="1"/>
        <rFont val="Calibri"/>
        <family val="2"/>
        <charset val="238"/>
        <scheme val="minor"/>
      </rPr>
      <t>_x000D_
Kolečko 40 cm - s dvojstopou (black) - earth yellow</t>
    </r>
  </si>
  <si>
    <t>Grafika z celoprobarveného EPDM (nejedná se o nástřik)</t>
  </si>
  <si>
    <t>A1-14B-05_x000D_
Kolečko 40 cm - s dvojstopou (black) - brown</t>
  </si>
  <si>
    <t>A1-14B-57UV_x000D_
Kolečko 40 cm - s dvojstopou (black) - UV rainbow blue</t>
  </si>
  <si>
    <t>A1-14B-59UV_x000D_
Kolečko 40 cm - s dvojstopou (black) - UV orange</t>
  </si>
  <si>
    <t>C1-15A-03_x000D_
Ryba - losos - earth yellow</t>
  </si>
  <si>
    <t>C1-15A-59UV_x000D_
Ryba - losos - UV orange</t>
  </si>
  <si>
    <t>C2-01B-07_x000D_
Mravenec - Malý - 2  (top view)</t>
  </si>
  <si>
    <t>D1-09A-04_x000D_
List LEKNÍN 30 cm - signal green</t>
  </si>
  <si>
    <t>D1-09A-53UV_x000D_
List LEKNÍN 30 cm - UV may green</t>
  </si>
  <si>
    <t>E1-06A-00_x000D_
Skok do dálky - ZVÍŘATA - different colours</t>
  </si>
  <si>
    <t>F1-02A-50UV_x000D_
Skákací panák OBDÉLNÍKY 1-10 - UV colours</t>
  </si>
  <si>
    <t>I1-01A-07_x000D_
Číslo 1 - black</t>
  </si>
  <si>
    <t>I1-01E-07_x000D_
Číslo 5 - black</t>
  </si>
  <si>
    <t>I1-01J-07_x000D_
Číslo 0 - black</t>
  </si>
  <si>
    <t>M3-08B-03_x000D_
3D Polokoule 30 cm pro kotvení (1 ks) - earth yellow</t>
  </si>
  <si>
    <t>M3-08B-04_x000D_
3D Polokoule 30 cm pro kotvení (1 ks) - signal green</t>
  </si>
  <si>
    <t>M3-08B-51UV_x000D_
3D Polokoule 30 cm pro kotvení (1 ks) - UV sky blue</t>
  </si>
  <si>
    <t>M3-08B-59UV_x000D_
3D Polokoule 30 cm pro kotvení (1 ks) - UV orange</t>
  </si>
  <si>
    <r>
      <t xml:space="preserve">Dodávka a montáž kotvy Fe/Zn - </t>
    </r>
    <r>
      <rPr>
        <sz val="11"/>
        <color theme="1"/>
        <rFont val="Calibri"/>
        <family val="2"/>
        <charset val="238"/>
        <scheme val="minor"/>
      </rPr>
      <t xml:space="preserve">pro přímou betonáž- pro uchycení sedáku, kostky, koule do betonu </t>
    </r>
  </si>
  <si>
    <t>!!! Systémový riadok - tento riadok musí ostať skrytý, inak nemusí fungovať makro</t>
  </si>
  <si>
    <t xml:space="preserve">doprava a režie spodní stavba </t>
  </si>
  <si>
    <t>DopravaSpodniStavba</t>
  </si>
  <si>
    <t>doprava a režie umělý povrch  (doprava osob, materiálu, ubytování, odvoz a likvidace odpadu)</t>
  </si>
  <si>
    <t>Cena celkem bez DPH</t>
  </si>
  <si>
    <t>Sleva</t>
  </si>
  <si>
    <t>Sleva celkem</t>
  </si>
  <si>
    <t>Cena celkem po Slevě bez DPH</t>
  </si>
  <si>
    <t>DPH 21%</t>
  </si>
  <si>
    <t>Cena celkem vč. DPH</t>
  </si>
  <si>
    <t>Navržená Barevnost:</t>
  </si>
  <si>
    <t>Grafický návrh:</t>
  </si>
  <si>
    <r>
      <rPr>
        <b/>
        <sz val="12"/>
        <color indexed="8"/>
        <rFont val="Calibri"/>
        <family val="2"/>
        <charset val="238"/>
      </rPr>
      <t xml:space="preserve">Ostatní důležité sdělení k nabídce:    </t>
    </r>
    <r>
      <rPr>
        <sz val="10"/>
        <color indexed="8"/>
        <rFont val="Calibri"/>
        <family val="2"/>
        <charset val="238"/>
      </rPr>
      <t xml:space="preserve">                                                                                                                                                                                  Platnost cenové nabídky je 1měsíc od data jejího vyhotovení.                                                                                                                </t>
    </r>
    <r>
      <rPr>
        <b/>
        <sz val="10"/>
        <color indexed="8"/>
        <rFont val="Calibri"/>
        <family val="2"/>
        <charset val="238"/>
      </rPr>
      <t xml:space="preserve">      </t>
    </r>
    <r>
      <rPr>
        <b/>
        <i/>
        <sz val="10"/>
        <color indexed="8"/>
        <rFont val="Calibri"/>
        <family val="2"/>
        <charset val="238"/>
      </rPr>
      <t xml:space="preserve">   Cenová nabídka odpovídá navrženému řešení, přesnému místu realizace,barevnosti dle grafického návrhu, případně textovému popisu. V případě jakékoliv změny je nutné nabídku aktualizovat. </t>
    </r>
    <r>
      <rPr>
        <sz val="10"/>
        <color indexed="8"/>
        <rFont val="Calibri"/>
        <family val="2"/>
        <charset val="238"/>
      </rPr>
      <t xml:space="preserve">                                                                                                 Objednatel potvrzuje, že místo realizace je dostupné pro menší stavební  techniku. Pokud není upřesňeno jinak. 
</t>
    </r>
    <r>
      <rPr>
        <b/>
        <sz val="10"/>
        <color indexed="8"/>
        <rFont val="Calibri"/>
        <family val="2"/>
        <charset val="238"/>
      </rPr>
      <t>Objednatel prohlašuje, že na místě realizace předmětu díla nevedou žádné inženýrské sítě. V případě, že tomu tak není,  Objednatel zašle Zhotoviteli výkres inženýrských sítí a zajistí jejich vytýčení tak, aby se zamezilo kontaktu s nimi. V případě, že tuto informaci Objednatel Zhotoviteli neposkytne před zahájením výkopových prací, je Objednatel plně odpovědný za veškeré škody na majetku a zdraví způsobené vlivem neinformovanosti o výskytu inženýrských sítí v místě realizace.</t>
    </r>
    <r>
      <rPr>
        <sz val="10"/>
        <color indexed="8"/>
        <rFont val="Calibri"/>
        <family val="2"/>
        <charset val="238"/>
      </rPr>
      <t xml:space="preserve">                                                              V nabídce Zhotovitele, v případě provádění zemních prací, je kalkulováno s běžným podložím v místě realizace, tj. s běžnou zeminou. V případě, že bude při zahájení realizace zjištěno, že je místo realizace tvořeno navážkou různého druhu materiálu (beton, stavební suť, apod.), skalnatým podložím, betonovým podkladem či asfaltem atd., má Zhotovitel nárok na úhradu víceprací spojených se ztíženými podmínkami při realizaci, pokud s tímto nebylo již počítáno v nabídce na základě upozornění Objednatele. </t>
    </r>
  </si>
  <si>
    <r>
      <rPr>
        <b/>
        <sz val="12"/>
        <color indexed="8"/>
        <rFont val="Calibri"/>
        <family val="2"/>
        <charset val="238"/>
      </rPr>
      <t>Povrch SmartSoft - důležité informace.</t>
    </r>
    <r>
      <rPr>
        <sz val="10"/>
        <color indexed="8"/>
        <rFont val="Calibri"/>
        <family val="2"/>
        <charset val="238"/>
      </rPr>
      <t xml:space="preserve">                                         
Po instalaci povrchu SmartSoft, respektive během jeho vyzrávání, může docházet k  výskytu specifického zápachu. Ten se vyskytuje zejména při teplém a slunečném, počasí. Zápach není zdraví škodlivý a během krátké doby postupně odezní. V závislosti na počasí se tato doba pohybuje mezi 14-45 dny od pokládky.                                                                                                        Změna barevnosti nového povrchu krátce po jeho instalaci. Polyuretanové pojivo reaguje na UV záření. Během tvrdnutí pojiva a při jasném slunečním počasí dochází k změně barvy EPDM povrchu, případně se na povrchu tvoří tmavší skvrny. Na některých barvách jsou tyto změny viditelné více než na jiných. ( krémová, šedá, světle modrá, světle zelená). Tato „flekatost“ povrchu je dočasná, projevující se zejména krátce po jeho instalaci. V   závislosti na intenzitě slunečního záření (cca 10-30 dnů) tato barevná nejednotnost povrchu definitivně zmizí. K   opakování toho jevu již nedochází. Nejedná se o závadu.
U pryžových povrchů vč. povrchu SmartSoft, může docházet postupem času k jeho drobnému smršťování.  Spáry mezi povrchem a obrubou nejsou považovány za závadu.
Drobné nerovnosti v  povrchu, zejména u napojení barev a grafických komponentů nejsou považovány za závadu. Jedná se technologickou spáru.                                                                                                                                                                                                  Tyto drobné odchylky nejsou brány jako závada. </t>
    </r>
  </si>
  <si>
    <t>Cenová nabídka, která zobrazuje části grafického návrhu, je autorským dílem a je chráněn autorskými právy společnosti 4soft, s.r.o. (dále jen „4soft“). Veškerá majetková práva k těmto autorským dílům je oprávněna vykonávat společnost 4soft. Údaje obsažené v cenové nabídce (množství a ceny za jednotlivé položky) jsou rovněž chráněny jako obchodní tajemství společnosti 4soft. Jakékoli užití (např. kopírování, pozměňování, rozšiřování atd.) autorských děl a/nebo obchodního tajemství společnosti 4soft bez jejího předchozího písemného souhlasu je zakázáno. Tento grafický návrh a cenovou nabídku je možno použít pouze pro interní potřeby zákazníka, a to pouze pro účely posouzení a vyhodnocení obchodní nabídky společnosti 4soft. Upozorňujeme, že v případě neoprávněného užití autorského díla se lze domáhat dle § 40 zákona č. 121/2000 Sb., autorského zákona. V případě zájmu o užití tohoto grafického návrhu a/nebo cenové nabídky, či některé její části pro jiné účely, než pouze pro posouzení a vyhodnocení obchodní nabídky společnosti 4soft nás proto kontaktujte na e-mailové adrese: info@4soft.cz.</t>
  </si>
  <si>
    <t xml:space="preserve">Nabídku vypracoval: </t>
  </si>
  <si>
    <t>Jana Jandová</t>
  </si>
  <si>
    <t>Varianta: kuličkové hřiště</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</si>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</sst>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Kč-405]_-;\-* #,##0.00\ [$Kč-405]_-;_-* &quot;-&quot;??\ [$Kč-405]_-;_-@_-"/>
  </numFmts>
  <fonts count="23" x14ac:knownFonts="1">
    <font>
      <sz val="11"/>
      <color theme="1"/>
      <name val="Calibri"/>
      <family val="2"/>
      <charset val="238"/>
      <scheme val="minor"/>
    </font>
    <font>
      <sz val="11"/>
      <color theme="1"/>
      <name val="Calibri"/>
      <family val="2"/>
      <charset val="238"/>
      <scheme val="minor"/>
    </font>
    <font>
      <sz val="11"/>
      <color rgb="FFFF0000"/>
      <name val="Calibri"/>
      <family val="2"/>
      <charset val="238"/>
      <scheme val="minor"/>
    </font>
    <font>
      <b/>
      <sz val="11"/>
      <color theme="1"/>
      <name val="Calibri"/>
      <family val="2"/>
      <charset val="238"/>
      <scheme val="minor"/>
    </font>
    <font>
      <b/>
      <sz val="28"/>
      <color theme="1"/>
      <name val="Calibri"/>
      <family val="2"/>
      <charset val="238"/>
      <scheme val="minor"/>
    </font>
    <font>
      <sz val="11"/>
      <name val="Calibri"/>
      <family val="2"/>
      <charset val="238"/>
      <scheme val="minor"/>
    </font>
    <font>
      <b/>
      <sz val="14"/>
      <color rgb="FFFF0000"/>
      <name val="Calibri"/>
      <family val="2"/>
      <charset val="238"/>
      <scheme val="minor"/>
    </font>
    <font>
      <b/>
      <sz val="12"/>
      <name val="Calibri"/>
      <family val="2"/>
      <charset val="238"/>
      <scheme val="minor"/>
    </font>
    <font>
      <b/>
      <i/>
      <sz val="11"/>
      <color indexed="8"/>
      <name val="Calibri"/>
      <family val="2"/>
      <charset val="238"/>
    </font>
    <font>
      <sz val="9"/>
      <color theme="1"/>
      <name val="Calibri"/>
      <family val="2"/>
      <charset val="238"/>
      <scheme val="minor"/>
    </font>
    <font>
      <sz val="11"/>
      <color theme="0" tint="-0.34998626667073579"/>
      <name val="Calibri"/>
      <family val="2"/>
      <charset val="238"/>
      <scheme val="minor"/>
    </font>
    <font>
      <sz val="8"/>
      <color theme="1"/>
      <name val="Calibri"/>
      <family val="2"/>
      <charset val="238"/>
      <scheme val="minor"/>
    </font>
    <font>
      <sz val="10"/>
      <color theme="1"/>
      <name val="Calibri"/>
      <family val="2"/>
      <charset val="238"/>
      <scheme val="minor"/>
    </font>
    <font>
      <b/>
      <sz val="11"/>
      <color rgb="FFFF0000"/>
      <name val="Calibri"/>
      <family val="2"/>
      <charset val="238"/>
      <scheme val="minor"/>
    </font>
    <font>
      <sz val="12"/>
      <color theme="1"/>
      <name val="Calibri"/>
      <family val="2"/>
      <charset val="238"/>
      <scheme val="minor"/>
    </font>
    <font>
      <b/>
      <sz val="14"/>
      <color theme="1"/>
      <name val="Calibri"/>
      <family val="2"/>
      <charset val="238"/>
      <scheme val="minor"/>
    </font>
    <font>
      <b/>
      <sz val="11"/>
      <name val="Calibri"/>
      <family val="2"/>
      <charset val="238"/>
      <scheme val="minor"/>
    </font>
    <font>
      <b/>
      <sz val="12"/>
      <color indexed="8"/>
      <name val="Calibri"/>
      <family val="2"/>
      <charset val="238"/>
    </font>
    <font>
      <sz val="12"/>
      <color indexed="8"/>
      <name val="Calibri"/>
      <family val="2"/>
      <charset val="238"/>
    </font>
    <font>
      <sz val="10"/>
      <color indexed="8"/>
      <name val="Calibri"/>
      <family val="2"/>
      <charset val="238"/>
    </font>
    <font>
      <b/>
      <sz val="10"/>
      <color indexed="8"/>
      <name val="Calibri"/>
      <family val="2"/>
      <charset val="238"/>
    </font>
    <font>
      <b/>
      <i/>
      <sz val="10"/>
      <color indexed="8"/>
      <name val="Calibri"/>
      <family val="2"/>
      <charset val="238"/>
    </font>
    <font>
      <b/>
      <sz val="12"/>
      <color theme="1"/>
      <name val="Calibri"/>
      <family val="2"/>
      <charset val="238"/>
      <scheme val="minor"/>
    </font>
  </fonts>
  <fills count="8">
    <fill>
      <patternFill patternType="none"/>
    </fill>
    <fill>
      <patternFill patternType="gray125"/>
    </fill>
    <fill>
      <patternFill patternType="solid">
        <fgColor theme="0" tint="-0.14999847407452621"/>
        <bgColor indexed="64"/>
      </patternFill>
    </fill>
    <fill>
      <patternFill patternType="solid">
        <fgColor rgb="FFFFC000"/>
        <bgColor indexed="64"/>
      </patternFill>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34998626667073579"/>
        <bgColor indexed="64"/>
      </patternFill>
    </fill>
  </fills>
  <borders count="32">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auto="1"/>
      </right>
      <top style="medium">
        <color indexed="64"/>
      </top>
      <bottom/>
      <diagonal/>
    </border>
    <border>
      <left style="thin">
        <color indexed="64"/>
      </left>
      <right style="thin">
        <color auto="1"/>
      </right>
      <top style="medium">
        <color indexed="64"/>
      </top>
      <bottom/>
      <diagonal/>
    </border>
    <border>
      <left style="thin">
        <color auto="1"/>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bottom style="thin">
        <color auto="1"/>
      </bottom>
      <diagonal/>
    </border>
    <border>
      <left style="thin">
        <color indexed="64"/>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thin">
        <color auto="1"/>
      </right>
      <top style="medium">
        <color indexed="64"/>
      </top>
      <bottom style="thin">
        <color auto="1"/>
      </bottom>
      <diagonal/>
    </border>
    <border>
      <left style="thin">
        <color indexed="64"/>
      </left>
      <right style="thin">
        <color auto="1"/>
      </right>
      <top style="medium">
        <color indexed="64"/>
      </top>
      <bottom style="thin">
        <color auto="1"/>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style="medium">
        <color indexed="64"/>
      </right>
      <top/>
      <bottom/>
      <diagonal/>
    </border>
    <border>
      <left style="thin">
        <color auto="1"/>
      </left>
      <right style="medium">
        <color indexed="64"/>
      </right>
      <top style="medium">
        <color indexed="64"/>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2">
    <xf numFmtId="0" fontId="0" fillId="0" borderId="0"/>
    <xf numFmtId="0" fontId="1" fillId="0" borderId="0"/>
  </cellStyleXfs>
  <cellXfs count="140">
    <xf numFmtId="0" fontId="0" fillId="0" borderId="0" xfId="0"/>
    <xf numFmtId="0" fontId="5" fillId="0" borderId="0" xfId="0" applyFont="1"/>
    <xf numFmtId="0" fontId="7" fillId="2" borderId="7" xfId="0" applyFont="1" applyFill="1" applyBorder="1" applyAlignment="1">
      <alignment horizontal="center" vertical="center"/>
    </xf>
    <xf numFmtId="14" fontId="7" fillId="2" borderId="7" xfId="0" applyNumberFormat="1" applyFont="1" applyFill="1" applyBorder="1" applyAlignment="1">
      <alignment horizontal="center" vertical="center"/>
    </xf>
    <xf numFmtId="0" fontId="8" fillId="4" borderId="8" xfId="0" applyFont="1" applyFill="1" applyBorder="1" applyAlignment="1">
      <alignment horizontal="center"/>
    </xf>
    <xf numFmtId="0" fontId="8" fillId="4" borderId="9" xfId="0" applyFont="1" applyFill="1" applyBorder="1" applyAlignment="1">
      <alignment horizontal="center" wrapText="1"/>
    </xf>
    <xf numFmtId="0" fontId="8" fillId="4" borderId="9" xfId="0" applyFont="1" applyFill="1" applyBorder="1" applyAlignment="1">
      <alignment horizontal="center"/>
    </xf>
    <xf numFmtId="164" fontId="8" fillId="5" borderId="9" xfId="0" applyNumberFormat="1" applyFont="1" applyFill="1" applyBorder="1" applyAlignment="1">
      <alignment horizontal="center"/>
    </xf>
    <xf numFmtId="164" fontId="8" fillId="4" borderId="10" xfId="0" applyNumberFormat="1" applyFont="1" applyFill="1" applyBorder="1" applyAlignment="1">
      <alignment horizontal="center"/>
    </xf>
    <xf numFmtId="0" fontId="0" fillId="0" borderId="11" xfId="0" applyBorder="1" applyAlignment="1">
      <alignment horizontal="left" vertical="center"/>
    </xf>
    <xf numFmtId="0" fontId="0" fillId="0" borderId="12" xfId="0" applyBorder="1" applyAlignment="1">
      <alignment vertical="center" wrapText="1"/>
    </xf>
    <xf numFmtId="0" fontId="9" fillId="0" borderId="12" xfId="0" applyFont="1" applyBorder="1" applyAlignment="1">
      <alignment vertical="center" wrapText="1"/>
    </xf>
    <xf numFmtId="0" fontId="0" fillId="0" borderId="12" xfId="0" applyBorder="1" applyAlignment="1">
      <alignment horizontal="center"/>
    </xf>
    <xf numFmtId="0" fontId="0" fillId="0" borderId="12" xfId="0" applyBorder="1"/>
    <xf numFmtId="164" fontId="0" fillId="0" borderId="12" xfId="0" applyNumberFormat="1" applyBorder="1"/>
    <xf numFmtId="164" fontId="0" fillId="0" borderId="13" xfId="0" applyNumberFormat="1" applyBorder="1"/>
    <xf numFmtId="0" fontId="0" fillId="0" borderId="14" xfId="0" applyBorder="1" applyAlignment="1">
      <alignment horizontal="left" vertical="center"/>
    </xf>
    <xf numFmtId="0" fontId="3" fillId="6" borderId="15" xfId="0" applyFont="1" applyFill="1" applyBorder="1" applyAlignment="1">
      <alignment vertical="center" wrapText="1"/>
    </xf>
    <xf numFmtId="0" fontId="0" fillId="6" borderId="15" xfId="0" applyFill="1" applyBorder="1" applyAlignment="1">
      <alignment vertical="center" wrapText="1"/>
    </xf>
    <xf numFmtId="0" fontId="0" fillId="6" borderId="15" xfId="0" applyFill="1" applyBorder="1" applyAlignment="1">
      <alignment horizontal="center"/>
    </xf>
    <xf numFmtId="0" fontId="0" fillId="6" borderId="15" xfId="0" applyFill="1" applyBorder="1"/>
    <xf numFmtId="164" fontId="0" fillId="6" borderId="15" xfId="0" applyNumberFormat="1" applyFill="1" applyBorder="1"/>
    <xf numFmtId="164" fontId="0" fillId="6" borderId="16" xfId="0" applyNumberFormat="1" applyFill="1" applyBorder="1"/>
    <xf numFmtId="0" fontId="2" fillId="0" borderId="0" xfId="0" applyFont="1"/>
    <xf numFmtId="0" fontId="10" fillId="6" borderId="15" xfId="0" applyFont="1" applyFill="1" applyBorder="1" applyAlignment="1">
      <alignment horizontal="center" vertical="center" wrapText="1"/>
    </xf>
    <xf numFmtId="0" fontId="0" fillId="6" borderId="12" xfId="0" applyFill="1" applyBorder="1" applyAlignment="1">
      <alignment horizontal="left" vertical="center" wrapText="1"/>
    </xf>
    <xf numFmtId="0" fontId="0" fillId="6" borderId="12" xfId="0" applyFill="1" applyBorder="1"/>
    <xf numFmtId="0" fontId="0" fillId="6" borderId="12" xfId="0" applyFill="1" applyBorder="1" applyAlignment="1">
      <alignment horizontal="center"/>
    </xf>
    <xf numFmtId="164" fontId="0" fillId="6" borderId="12" xfId="0" applyNumberFormat="1" applyFill="1" applyBorder="1"/>
    <xf numFmtId="164" fontId="0" fillId="6" borderId="13" xfId="0" applyNumberFormat="1" applyFill="1" applyBorder="1"/>
    <xf numFmtId="0" fontId="3" fillId="0" borderId="0" xfId="0" applyFont="1"/>
    <xf numFmtId="0" fontId="0" fillId="6" borderId="12" xfId="0" applyFill="1" applyBorder="1" applyAlignment="1">
      <alignment wrapText="1"/>
    </xf>
    <xf numFmtId="0" fontId="3" fillId="6" borderId="12" xfId="0" applyFont="1" applyFill="1" applyBorder="1" applyAlignment="1">
      <alignment horizontal="left" vertical="center" wrapText="1"/>
    </xf>
    <xf numFmtId="0" fontId="3" fillId="0" borderId="12" xfId="0" applyFont="1" applyBorder="1" applyAlignment="1">
      <alignment horizontal="left" vertical="center" wrapText="1"/>
    </xf>
    <xf numFmtId="0" fontId="11" fillId="0" borderId="12" xfId="0" applyFont="1" applyBorder="1" applyAlignment="1">
      <alignment horizontal="center" vertical="center" wrapText="1"/>
    </xf>
    <xf numFmtId="0" fontId="0" fillId="0" borderId="12" xfId="0" applyBorder="1" applyAlignment="1">
      <alignment horizontal="left" vertical="center" wrapText="1"/>
    </xf>
    <xf numFmtId="0" fontId="1" fillId="6" borderId="11" xfId="1" applyFill="1" applyBorder="1" applyAlignment="1">
      <alignment horizontal="left" vertical="center"/>
    </xf>
    <xf numFmtId="0" fontId="0" fillId="6" borderId="12" xfId="1" applyFont="1" applyFill="1" applyBorder="1" applyAlignment="1" applyProtection="1">
      <alignment horizontal="left" vertical="center" wrapText="1"/>
      <protection locked="0"/>
    </xf>
    <xf numFmtId="0" fontId="11" fillId="6" borderId="12" xfId="1" applyFont="1" applyFill="1" applyBorder="1" applyAlignment="1">
      <alignment horizontal="center" vertical="center" wrapText="1"/>
    </xf>
    <xf numFmtId="0" fontId="1" fillId="6" borderId="12" xfId="1" applyFill="1" applyBorder="1" applyAlignment="1">
      <alignment horizontal="center"/>
    </xf>
    <xf numFmtId="0" fontId="1" fillId="6" borderId="12" xfId="1" applyFill="1" applyBorder="1"/>
    <xf numFmtId="164" fontId="1" fillId="6" borderId="12" xfId="1" applyNumberFormat="1" applyFill="1" applyBorder="1"/>
    <xf numFmtId="164" fontId="1" fillId="6" borderId="13" xfId="1" applyNumberFormat="1" applyFill="1" applyBorder="1"/>
    <xf numFmtId="0" fontId="3" fillId="6" borderId="12" xfId="1" applyFont="1" applyFill="1" applyBorder="1" applyAlignment="1" applyProtection="1">
      <alignment horizontal="left" vertical="center" wrapText="1"/>
      <protection locked="0"/>
    </xf>
    <xf numFmtId="0" fontId="0" fillId="0" borderId="15" xfId="0" applyBorder="1" applyAlignment="1">
      <alignment horizontal="left" vertical="center" wrapText="1"/>
    </xf>
    <xf numFmtId="0" fontId="12" fillId="0" borderId="15" xfId="0" applyFont="1" applyBorder="1" applyAlignment="1">
      <alignment vertical="center" wrapText="1"/>
    </xf>
    <xf numFmtId="0" fontId="0" fillId="0" borderId="15" xfId="0" applyBorder="1" applyAlignment="1">
      <alignment horizontal="center"/>
    </xf>
    <xf numFmtId="0" fontId="0" fillId="0" borderId="15" xfId="0" applyBorder="1"/>
    <xf numFmtId="164" fontId="0" fillId="0" borderId="15" xfId="0" applyNumberFormat="1" applyBorder="1"/>
    <xf numFmtId="164" fontId="0" fillId="0" borderId="16" xfId="0" applyNumberFormat="1" applyBorder="1"/>
    <xf numFmtId="0" fontId="3" fillId="0" borderId="15" xfId="0" applyFont="1" applyBorder="1" applyAlignment="1">
      <alignment horizontal="left" vertical="center" wrapText="1"/>
    </xf>
    <xf numFmtId="0" fontId="11" fillId="0" borderId="15" xfId="0" applyFont="1" applyBorder="1" applyAlignment="1">
      <alignment vertical="center" wrapText="1"/>
    </xf>
    <xf numFmtId="0" fontId="2" fillId="0" borderId="11" xfId="0" applyFont="1" applyBorder="1" applyAlignment="1">
      <alignment horizontal="left" vertical="center"/>
    </xf>
    <xf numFmtId="0" fontId="13" fillId="0" borderId="12" xfId="0" applyFont="1" applyBorder="1" applyAlignment="1">
      <alignment vertical="center" wrapText="1"/>
    </xf>
    <xf numFmtId="0" fontId="2" fillId="0" borderId="12" xfId="0" applyFont="1" applyBorder="1" applyAlignment="1">
      <alignment vertical="center" wrapText="1"/>
    </xf>
    <xf numFmtId="0" fontId="2" fillId="0" borderId="12" xfId="0" applyFont="1" applyBorder="1" applyAlignment="1">
      <alignment horizontal="center"/>
    </xf>
    <xf numFmtId="0" fontId="2" fillId="0" borderId="12" xfId="0" applyFont="1" applyBorder="1"/>
    <xf numFmtId="164" fontId="2" fillId="0" borderId="12" xfId="0" applyNumberFormat="1" applyFont="1" applyBorder="1"/>
    <xf numFmtId="164" fontId="2" fillId="0" borderId="13" xfId="0" applyNumberFormat="1" applyFont="1" applyBorder="1"/>
    <xf numFmtId="164" fontId="3" fillId="0" borderId="10" xfId="0" applyNumberFormat="1" applyFont="1" applyBorder="1"/>
    <xf numFmtId="164" fontId="3" fillId="0" borderId="21" xfId="0" applyNumberFormat="1" applyFont="1" applyBorder="1"/>
    <xf numFmtId="0" fontId="0" fillId="7" borderId="23" xfId="0" applyFill="1" applyBorder="1"/>
    <xf numFmtId="164" fontId="3" fillId="0" borderId="24" xfId="0" applyNumberFormat="1" applyFont="1" applyBorder="1"/>
    <xf numFmtId="0" fontId="16" fillId="0" borderId="0" xfId="0" applyFont="1"/>
    <xf numFmtId="9" fontId="3" fillId="0" borderId="24" xfId="0" applyNumberFormat="1" applyFont="1" applyBorder="1"/>
    <xf numFmtId="164" fontId="3" fillId="0" borderId="16" xfId="0" applyNumberFormat="1" applyFont="1" applyBorder="1"/>
    <xf numFmtId="164" fontId="3" fillId="3" borderId="7" xfId="0" applyNumberFormat="1" applyFont="1" applyFill="1" applyBorder="1"/>
    <xf numFmtId="0" fontId="15" fillId="7" borderId="22" xfId="0" applyFont="1" applyFill="1" applyBorder="1" applyAlignment="1">
      <alignment horizontal="left"/>
    </xf>
    <xf numFmtId="0" fontId="15" fillId="7" borderId="0" xfId="0" applyFont="1" applyFill="1"/>
    <xf numFmtId="0" fontId="3" fillId="7" borderId="23" xfId="0" applyFont="1" applyFill="1" applyBorder="1"/>
    <xf numFmtId="0" fontId="0" fillId="6" borderId="22" xfId="0" applyFill="1" applyBorder="1" applyAlignment="1">
      <alignment vertical="center"/>
    </xf>
    <xf numFmtId="0" fontId="18" fillId="6" borderId="0" xfId="0" applyFont="1" applyFill="1" applyAlignment="1">
      <alignment vertical="center" wrapText="1"/>
    </xf>
    <xf numFmtId="0" fontId="18" fillId="6" borderId="4" xfId="0" applyFont="1" applyFill="1" applyBorder="1" applyAlignment="1">
      <alignment vertical="center" wrapText="1"/>
    </xf>
    <xf numFmtId="0" fontId="18" fillId="6" borderId="5" xfId="0" applyFont="1" applyFill="1" applyBorder="1" applyAlignment="1">
      <alignment horizontal="center" vertical="center" wrapText="1"/>
    </xf>
    <xf numFmtId="0" fontId="7" fillId="0" borderId="0" xfId="0" applyFont="1" applyAlignment="1">
      <alignment horizontal="left"/>
    </xf>
    <xf numFmtId="0" fontId="22" fillId="0" borderId="0" xfId="0" applyFont="1" applyAlignment="1">
      <alignment horizontal="left"/>
    </xf>
    <xf numFmtId="0" fontId="0" fillId="0" borderId="0" xfId="0" applyAlignment="1">
      <alignment horizontal="left" vertical="center"/>
    </xf>
    <xf numFmtId="0" fontId="0" fillId="0" borderId="0" xfId="0" applyAlignment="1">
      <alignment horizontal="left" vertical="center" wrapText="1"/>
    </xf>
    <xf numFmtId="0" fontId="0" fillId="0" borderId="0" xfId="0" applyAlignment="1">
      <alignment vertical="center" wrapText="1"/>
    </xf>
    <xf numFmtId="0" fontId="0" fillId="0" borderId="0" xfId="0" applyAlignment="1">
      <alignment horizontal="center"/>
    </xf>
    <xf numFmtId="164" fontId="0" fillId="0" borderId="0" xfId="0" applyNumberFormat="1"/>
    <xf numFmtId="0" fontId="19" fillId="0" borderId="1" xfId="0" applyFont="1" applyBorder="1" applyAlignment="1">
      <alignment horizontal="left" vertical="top" wrapText="1"/>
    </xf>
    <xf numFmtId="0" fontId="18" fillId="0" borderId="2" xfId="0" applyFont="1" applyBorder="1" applyAlignment="1">
      <alignment horizontal="left" vertical="top" wrapText="1"/>
    </xf>
    <xf numFmtId="0" fontId="18" fillId="0" borderId="3" xfId="0" applyFont="1" applyBorder="1" applyAlignment="1">
      <alignment horizontal="left" vertical="top" wrapText="1"/>
    </xf>
    <xf numFmtId="0" fontId="20" fillId="2" borderId="1" xfId="0" applyFont="1" applyFill="1" applyBorder="1" applyAlignment="1">
      <alignment horizontal="left" vertical="top" wrapText="1"/>
    </xf>
    <xf numFmtId="0" fontId="18" fillId="2" borderId="2" xfId="0" applyFont="1" applyFill="1" applyBorder="1" applyAlignment="1">
      <alignment horizontal="left" vertical="top" wrapText="1"/>
    </xf>
    <xf numFmtId="0" fontId="18" fillId="2" borderId="3" xfId="0" applyFont="1" applyFill="1" applyBorder="1" applyAlignment="1">
      <alignment horizontal="left" vertical="top" wrapText="1"/>
    </xf>
    <xf numFmtId="0" fontId="22" fillId="7" borderId="30" xfId="0" applyFont="1" applyFill="1" applyBorder="1" applyAlignment="1">
      <alignment horizontal="left"/>
    </xf>
    <xf numFmtId="0" fontId="22" fillId="7" borderId="31" xfId="0" applyFont="1" applyFill="1" applyBorder="1" applyAlignment="1">
      <alignment horizontal="left"/>
    </xf>
    <xf numFmtId="0" fontId="22" fillId="7" borderId="1" xfId="0" applyFont="1" applyFill="1" applyBorder="1" applyAlignment="1">
      <alignment horizontal="center"/>
    </xf>
    <xf numFmtId="0" fontId="22" fillId="7" borderId="2" xfId="0" applyFont="1" applyFill="1" applyBorder="1" applyAlignment="1">
      <alignment horizontal="center"/>
    </xf>
    <xf numFmtId="0" fontId="22" fillId="7" borderId="3" xfId="0" applyFont="1" applyFill="1" applyBorder="1" applyAlignment="1">
      <alignment horizontal="center"/>
    </xf>
    <xf numFmtId="0" fontId="18" fillId="6" borderId="0" xfId="0" applyFont="1" applyFill="1" applyAlignment="1">
      <alignment vertical="center" wrapText="1"/>
    </xf>
    <xf numFmtId="0" fontId="14" fillId="6" borderId="0" xfId="0" applyFont="1" applyFill="1" applyAlignment="1">
      <alignment vertical="center"/>
    </xf>
    <xf numFmtId="0" fontId="14" fillId="6" borderId="28" xfId="0" applyFont="1" applyFill="1" applyBorder="1" applyAlignment="1">
      <alignment vertical="center"/>
    </xf>
    <xf numFmtId="0" fontId="18" fillId="6" borderId="5" xfId="0" applyFont="1" applyFill="1" applyBorder="1" applyAlignment="1">
      <alignment horizontal="center" vertical="center" wrapText="1"/>
    </xf>
    <xf numFmtId="0" fontId="14" fillId="6" borderId="5" xfId="0" applyFont="1" applyFill="1" applyBorder="1" applyAlignment="1">
      <alignment horizontal="center" vertical="center" wrapText="1"/>
    </xf>
    <xf numFmtId="0" fontId="14" fillId="6" borderId="29" xfId="0" applyFont="1" applyFill="1" applyBorder="1" applyAlignment="1">
      <alignment horizontal="center" vertical="center" wrapText="1"/>
    </xf>
    <xf numFmtId="0" fontId="17" fillId="0" borderId="1" xfId="0" applyFont="1" applyBorder="1" applyAlignment="1">
      <alignment horizontal="left" vertical="top" wrapText="1"/>
    </xf>
    <xf numFmtId="0" fontId="17" fillId="0" borderId="2" xfId="0" applyFont="1" applyBorder="1" applyAlignment="1">
      <alignment horizontal="left" vertical="top" wrapText="1"/>
    </xf>
    <xf numFmtId="0" fontId="17" fillId="0" borderId="3" xfId="0" applyFont="1" applyBorder="1" applyAlignment="1">
      <alignment horizontal="left" vertical="top" wrapText="1"/>
    </xf>
    <xf numFmtId="0" fontId="19" fillId="2" borderId="1" xfId="0" applyFont="1" applyFill="1" applyBorder="1" applyAlignment="1">
      <alignment horizontal="left" vertical="top" wrapText="1"/>
    </xf>
    <xf numFmtId="0" fontId="17" fillId="2" borderId="2" xfId="0" applyFont="1" applyFill="1" applyBorder="1" applyAlignment="1">
      <alignment horizontal="left" vertical="top" wrapText="1"/>
    </xf>
    <xf numFmtId="0" fontId="17" fillId="2" borderId="3" xfId="0" applyFont="1" applyFill="1" applyBorder="1" applyAlignment="1">
      <alignment horizontal="left" vertical="top" wrapText="1"/>
    </xf>
    <xf numFmtId="0" fontId="15" fillId="0" borderId="17" xfId="0" applyFont="1" applyBorder="1" applyAlignment="1">
      <alignment horizontal="left"/>
    </xf>
    <xf numFmtId="0" fontId="15" fillId="0" borderId="18" xfId="0" applyFont="1" applyBorder="1" applyAlignment="1">
      <alignment horizontal="left"/>
    </xf>
    <xf numFmtId="0" fontId="15" fillId="0" borderId="11" xfId="0" applyFont="1" applyBorder="1" applyAlignment="1">
      <alignment horizontal="left"/>
    </xf>
    <xf numFmtId="0" fontId="15" fillId="0" borderId="12" xfId="0" applyFont="1" applyBorder="1" applyAlignment="1">
      <alignment horizontal="left"/>
    </xf>
    <xf numFmtId="0" fontId="15" fillId="3" borderId="4" xfId="0" applyFont="1" applyFill="1" applyBorder="1" applyAlignment="1">
      <alignment horizontal="left"/>
    </xf>
    <xf numFmtId="0" fontId="15" fillId="3" borderId="5" xfId="0" applyFont="1" applyFill="1" applyBorder="1" applyAlignment="1">
      <alignment horizontal="left"/>
    </xf>
    <xf numFmtId="0" fontId="15" fillId="3" borderId="6" xfId="0" applyFont="1" applyFill="1" applyBorder="1" applyAlignment="1">
      <alignment horizontal="left"/>
    </xf>
    <xf numFmtId="0" fontId="17" fillId="6" borderId="25" xfId="0" applyFont="1" applyFill="1" applyBorder="1" applyAlignment="1">
      <alignment horizontal="left" vertical="top" wrapText="1"/>
    </xf>
    <xf numFmtId="0" fontId="17" fillId="6" borderId="26" xfId="0" applyFont="1" applyFill="1" applyBorder="1" applyAlignment="1">
      <alignment horizontal="left" vertical="top" wrapText="1"/>
    </xf>
    <xf numFmtId="0" fontId="18" fillId="6" borderId="26" xfId="0" applyFont="1" applyFill="1" applyBorder="1" applyAlignment="1">
      <alignment vertical="top" wrapText="1"/>
    </xf>
    <xf numFmtId="0" fontId="14" fillId="6" borderId="26" xfId="0" applyFont="1" applyFill="1" applyBorder="1" applyAlignment="1">
      <alignment horizontal="center" vertical="top"/>
    </xf>
    <xf numFmtId="0" fontId="14" fillId="6" borderId="27" xfId="0" applyFont="1" applyFill="1" applyBorder="1" applyAlignment="1">
      <alignment horizontal="center" vertical="top"/>
    </xf>
    <xf numFmtId="0" fontId="15" fillId="0" borderId="19" xfId="0" applyFont="1" applyBorder="1" applyAlignment="1">
      <alignment horizontal="left"/>
    </xf>
    <xf numFmtId="0" fontId="15" fillId="0" borderId="20" xfId="0" applyFont="1" applyBorder="1" applyAlignment="1">
      <alignment horizontal="left"/>
    </xf>
    <xf numFmtId="0" fontId="4"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6" fillId="0" borderId="1" xfId="0" applyFont="1" applyBorder="1" applyAlignment="1" applyProtection="1">
      <alignment horizontal="center" vertical="center" wrapText="1"/>
      <protection locked="0"/>
    </xf>
    <xf numFmtId="0" fontId="6" fillId="0" borderId="2" xfId="0" applyFont="1" applyBorder="1" applyAlignment="1" applyProtection="1">
      <alignment horizontal="center" vertical="center" wrapText="1"/>
      <protection locked="0"/>
    </xf>
    <xf numFmtId="0" fontId="6" fillId="0" borderId="3" xfId="0" applyFont="1" applyBorder="1" applyAlignment="1" applyProtection="1">
      <alignment horizontal="center" vertical="center" wrapText="1"/>
      <protection locked="0"/>
    </xf>
    <xf numFmtId="0" fontId="6" fillId="0" borderId="4" xfId="0" applyFont="1" applyBorder="1" applyAlignment="1">
      <alignment horizontal="left" vertical="top" wrapText="1"/>
    </xf>
    <xf numFmtId="0" fontId="6" fillId="0" borderId="5" xfId="0" applyFont="1" applyBorder="1" applyAlignment="1">
      <alignment horizontal="left" vertical="top" wrapText="1"/>
    </xf>
    <xf numFmtId="0" fontId="7" fillId="0" borderId="4" xfId="0" applyFont="1" applyBorder="1" applyAlignment="1">
      <alignment horizontal="left" vertical="center"/>
    </xf>
    <xf numFmtId="0" fontId="7" fillId="0" borderId="5" xfId="0" applyFont="1" applyBorder="1" applyAlignment="1">
      <alignment horizontal="left" vertical="center"/>
    </xf>
    <xf numFmtId="0" fontId="7" fillId="0" borderId="6" xfId="0" applyFont="1" applyBorder="1" applyAlignment="1">
      <alignment horizontal="left" vertical="center"/>
    </xf>
    <xf numFmtId="0" fontId="7" fillId="3" borderId="1" xfId="0" applyFont="1" applyFill="1" applyBorder="1" applyAlignment="1">
      <alignment horizontal="left" vertical="center" wrapText="1"/>
    </xf>
    <xf numFmtId="0" fontId="7" fillId="3" borderId="2" xfId="0" applyFont="1" applyFill="1" applyBorder="1" applyAlignment="1">
      <alignment horizontal="left" vertical="center"/>
    </xf>
    <xf numFmtId="164" fontId="7" fillId="0" borderId="1" xfId="0" applyNumberFormat="1" applyFont="1" applyBorder="1" applyAlignment="1">
      <alignment horizontal="left" vertical="center"/>
    </xf>
    <xf numFmtId="164" fontId="7" fillId="0" borderId="2" xfId="0" applyNumberFormat="1" applyFont="1" applyBorder="1" applyAlignment="1">
      <alignment horizontal="left" vertical="center"/>
    </xf>
    <xf numFmtId="164" fontId="7" fillId="0" borderId="3" xfId="0" applyNumberFormat="1" applyFont="1" applyBorder="1" applyAlignment="1">
      <alignment horizontal="left" vertical="center"/>
    </xf>
    <xf numFmtId="0" fontId="14" fillId="0" borderId="17" xfId="0" applyFont="1" applyBorder="1" applyAlignment="1">
      <alignment horizontal="left" vertical="center"/>
    </xf>
    <xf numFmtId="0" fontId="14" fillId="0" borderId="18" xfId="0" applyFont="1" applyBorder="1" applyAlignment="1">
      <alignment horizontal="left" vertical="center"/>
    </xf>
    <xf numFmtId="0" fontId="14" fillId="0" borderId="19" xfId="0" applyFont="1" applyBorder="1" applyAlignment="1">
      <alignment horizontal="left" vertical="center" wrapText="1"/>
    </xf>
    <xf numFmtId="0" fontId="14" fillId="0" borderId="20" xfId="0" applyFont="1" applyBorder="1" applyAlignment="1">
      <alignment horizontal="left" vertical="center" wrapText="1"/>
    </xf>
    <xf numFmtId="0" fontId="3" fillId="7" borderId="22" xfId="0" applyFont="1" applyFill="1" applyBorder="1" applyAlignment="1">
      <alignment horizontal="center" vertical="center"/>
    </xf>
    <xf numFmtId="0" fontId="3" fillId="7" borderId="0" xfId="0" applyFont="1" applyFill="1" applyAlignment="1">
      <alignment horizontal="center" vertical="center"/>
    </xf>
  </cellXfs>
  <cellStyles count="2">
    <cellStyle name="Normální" xfId="0" builtinId="0"/>
    <cellStyle name="Normální 29" xfId="1" xr:uid="{510AF930-338D-43C2-A6B5-36FE01EF28C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923924</xdr:colOff>
      <xdr:row>0</xdr:row>
      <xdr:rowOff>942975</xdr:rowOff>
    </xdr:to>
    <xdr:sp macro="" textlink="">
      <xdr:nvSpPr>
        <xdr:cNvPr id="2" name="TextovéPole 1">
          <a:extLst>
            <a:ext uri="{FF2B5EF4-FFF2-40B4-BE49-F238E27FC236}">
              <a16:creationId xmlns:a16="http://schemas.microsoft.com/office/drawing/2014/main" id="{E111825F-9877-4B9D-BFFB-6AB87EB53B61}"/>
            </a:ext>
          </a:extLst>
        </xdr:cNvPr>
        <xdr:cNvSpPr txBox="1"/>
      </xdr:nvSpPr>
      <xdr:spPr>
        <a:xfrm>
          <a:off x="0" y="0"/>
          <a:ext cx="1257299" cy="942975"/>
        </a:xfrm>
        <a:prstGeom prst="rect">
          <a:avLst/>
        </a:prstGeom>
        <a:solidFill>
          <a:srgbClr val="FFC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cs-CZ" sz="1000" b="1">
              <a:solidFill>
                <a:schemeClr val="dk1"/>
              </a:solidFill>
              <a:effectLst/>
              <a:latin typeface="+mn-lt"/>
              <a:ea typeface="+mn-ea"/>
              <a:cs typeface="+mn-cs"/>
            </a:rPr>
            <a:t>4soft, s.r.o.</a:t>
          </a:r>
          <a:endParaRPr lang="cs-CZ" sz="1000" b="1">
            <a:effectLst/>
          </a:endParaRPr>
        </a:p>
        <a:p>
          <a:r>
            <a:rPr lang="cs-CZ" sz="1000" b="1">
              <a:solidFill>
                <a:schemeClr val="dk1"/>
              </a:solidFill>
              <a:effectLst/>
              <a:latin typeface="+mn-lt"/>
              <a:ea typeface="+mn-ea"/>
              <a:cs typeface="+mn-cs"/>
            </a:rPr>
            <a:t>Krkonošská 625 </a:t>
          </a:r>
          <a:endParaRPr lang="cs-CZ" sz="1000" b="1">
            <a:effectLst/>
          </a:endParaRPr>
        </a:p>
        <a:p>
          <a:r>
            <a:rPr lang="cs-CZ" sz="1000" b="1">
              <a:solidFill>
                <a:schemeClr val="dk1"/>
              </a:solidFill>
              <a:effectLst/>
              <a:latin typeface="+mn-lt"/>
              <a:ea typeface="+mn-ea"/>
              <a:cs typeface="+mn-cs"/>
            </a:rPr>
            <a:t>468 41, Tanvald </a:t>
          </a:r>
          <a:endParaRPr lang="cs-CZ" sz="1000" b="1">
            <a:effectLst/>
          </a:endParaRPr>
        </a:p>
        <a:p>
          <a:r>
            <a:rPr lang="cs-CZ" sz="1000" b="1">
              <a:solidFill>
                <a:schemeClr val="dk1"/>
              </a:solidFill>
              <a:effectLst/>
              <a:latin typeface="+mn-lt"/>
              <a:ea typeface="+mn-ea"/>
              <a:cs typeface="+mn-cs"/>
            </a:rPr>
            <a:t>IČO: 28703324    </a:t>
          </a:r>
          <a:endParaRPr lang="cs-CZ" sz="1000" b="1">
            <a:effectLst/>
          </a:endParaRPr>
        </a:p>
        <a:p>
          <a:r>
            <a:rPr lang="cs-CZ" sz="1000" b="1">
              <a:solidFill>
                <a:schemeClr val="dk1"/>
              </a:solidFill>
              <a:effectLst/>
              <a:latin typeface="+mn-lt"/>
              <a:ea typeface="+mn-ea"/>
              <a:cs typeface="+mn-cs"/>
            </a:rPr>
            <a:t>DIČ: CZ28703324</a:t>
          </a:r>
          <a:endParaRPr lang="cs-CZ" sz="1000" b="1">
            <a:effectLst/>
          </a:endParaRPr>
        </a:p>
        <a:p>
          <a:endParaRPr lang="cs-CZ" sz="1100"/>
        </a:p>
      </xdr:txBody>
    </xdr:sp>
    <xdr:clientData/>
  </xdr:twoCellAnchor>
  <xdr:twoCellAnchor editAs="oneCell">
    <xdr:from>
      <xdr:col>5</xdr:col>
      <xdr:colOff>133350</xdr:colOff>
      <xdr:row>0</xdr:row>
      <xdr:rowOff>104775</xdr:rowOff>
    </xdr:from>
    <xdr:to>
      <xdr:col>6</xdr:col>
      <xdr:colOff>989224</xdr:colOff>
      <xdr:row>0</xdr:row>
      <xdr:rowOff>842455</xdr:rowOff>
    </xdr:to>
    <xdr:pic>
      <xdr:nvPicPr>
        <xdr:cNvPr id="3" name="Obrázek 2">
          <a:extLst>
            <a:ext uri="{FF2B5EF4-FFF2-40B4-BE49-F238E27FC236}">
              <a16:creationId xmlns:a16="http://schemas.microsoft.com/office/drawing/2014/main" id="{0C27DAD3-8498-4ED6-9B2D-D2C7A886DC02}"/>
            </a:ext>
          </a:extLst>
        </xdr:cNvPr>
        <xdr:cNvPicPr>
          <a:picLocks noChangeAspect="1"/>
        </xdr:cNvPicPr>
      </xdr:nvPicPr>
      <xdr:blipFill>
        <a:blip xmlns:r="http://schemas.openxmlformats.org/officeDocument/2006/relationships" r:embed="rId1"/>
        <a:stretch>
          <a:fillRect/>
        </a:stretch>
      </xdr:blipFill>
      <xdr:spPr>
        <a:xfrm>
          <a:off x="4810125" y="104775"/>
          <a:ext cx="1713124" cy="737680"/>
        </a:xfrm>
        <a:prstGeom prst="rect">
          <a:avLst/>
        </a:prstGeom>
      </xdr:spPr>
    </xdr:pic>
    <xdr:clientData/>
  </xdr:twoCellAnchor>
  <xdr:oneCellAnchor>
    <xdr:from>
      <xdr:col>2</xdr:col>
      <xdr:colOff>0</xdr:colOff>
      <xdr:row>13</xdr:row>
      <xdr:rowOff>0</xdr:rowOff>
    </xdr:from>
    <xdr:ext cx="304800" cy="304800"/>
    <xdr:sp macro="" textlink="">
      <xdr:nvSpPr>
        <xdr:cNvPr id="14" name="AutoShape 4" descr="VÃ½sledek obrÃ¡zku pro Å¡terkodrÅ¥">
          <a:extLst>
            <a:ext uri="{FF2B5EF4-FFF2-40B4-BE49-F238E27FC236}">
              <a16:creationId xmlns:a16="http://schemas.microsoft.com/office/drawing/2014/main" id="{9BB301F7-2EC0-4FD2-84B7-7E84649A8422}"/>
            </a:ext>
          </a:extLst>
        </xdr:cNvPr>
        <xdr:cNvSpPr>
          <a:spLocks noChangeAspect="1" noChangeArrowheads="1"/>
        </xdr:cNvSpPr>
      </xdr:nvSpPr>
      <xdr:spPr bwMode="auto">
        <a:xfrm>
          <a:off x="2790825" y="74866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xdr:col>
      <xdr:colOff>2209800</xdr:colOff>
      <xdr:row>69</xdr:row>
      <xdr:rowOff>53285</xdr:rowOff>
    </xdr:from>
    <xdr:to>
      <xdr:col>3</xdr:col>
      <xdr:colOff>76200</xdr:colOff>
      <xdr:row>69</xdr:row>
      <xdr:rowOff>1590122</xdr:rowOff>
    </xdr:to>
    <xdr:pic>
      <xdr:nvPicPr>
        <xdr:cNvPr id="15" name="Obrázek 14">
          <a:extLst>
            <a:ext uri="{FF2B5EF4-FFF2-40B4-BE49-F238E27FC236}">
              <a16:creationId xmlns:a16="http://schemas.microsoft.com/office/drawing/2014/main" id="{18F62356-4A0D-41EB-998B-AEFFED0849D3}"/>
            </a:ext>
          </a:extLst>
        </xdr:cNvPr>
        <xdr:cNvPicPr>
          <a:picLocks noChangeAspect="1"/>
        </xdr:cNvPicPr>
      </xdr:nvPicPr>
      <xdr:blipFill>
        <a:blip xmlns:r="http://schemas.openxmlformats.org/officeDocument/2006/relationships" r:embed="rId2"/>
        <a:stretch>
          <a:fillRect/>
        </a:stretch>
      </xdr:blipFill>
      <xdr:spPr>
        <a:xfrm>
          <a:off x="2543175" y="32095385"/>
          <a:ext cx="1533525" cy="1536837"/>
        </a:xfrm>
        <a:prstGeom prst="rect">
          <a:avLst/>
        </a:prstGeom>
      </xdr:spPr>
    </xdr:pic>
    <xdr:clientData/>
  </xdr:twoCellAnchor>
  <xdr:twoCellAnchor editAs="oneCell">
    <xdr:from>
      <xdr:col>1</xdr:col>
      <xdr:colOff>1733551</xdr:colOff>
      <xdr:row>66</xdr:row>
      <xdr:rowOff>112946</xdr:rowOff>
    </xdr:from>
    <xdr:to>
      <xdr:col>5</xdr:col>
      <xdr:colOff>352425</xdr:colOff>
      <xdr:row>68</xdr:row>
      <xdr:rowOff>285599</xdr:rowOff>
    </xdr:to>
    <xdr:pic>
      <xdr:nvPicPr>
        <xdr:cNvPr id="16" name="Obrázek 15">
          <a:extLst>
            <a:ext uri="{FF2B5EF4-FFF2-40B4-BE49-F238E27FC236}">
              <a16:creationId xmlns:a16="http://schemas.microsoft.com/office/drawing/2014/main" id="{328A9003-0841-4CCA-87B8-0C74564CD4E8}"/>
            </a:ext>
          </a:extLst>
        </xdr:cNvPr>
        <xdr:cNvPicPr>
          <a:picLocks noChangeAspect="1"/>
        </xdr:cNvPicPr>
      </xdr:nvPicPr>
      <xdr:blipFill>
        <a:blip xmlns:r="http://schemas.openxmlformats.org/officeDocument/2006/relationships" r:embed="rId3"/>
        <a:stretch>
          <a:fillRect/>
        </a:stretch>
      </xdr:blipFill>
      <xdr:spPr>
        <a:xfrm>
          <a:off x="2066926" y="31050146"/>
          <a:ext cx="2962274" cy="87750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O:\Nab&#237;dky%204soft%20komplet\Nov&#253;%20kalkul&#225;tor%20-2022\KALKUL&#193;TOR%20NAB&#205;DKA%20%202022.xlsm"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O:\Nab&#237;dky%204soft%20komplet\Nov&#253;%20kalkul&#225;tor%20-2024\Anov&#253;_KALKUL&#193;TOR%20NAB&#205;DKA%20%202024.xlsm" TargetMode="External"/><Relationship Id="rId1" Type="http://schemas.openxmlformats.org/officeDocument/2006/relationships/externalLinkPath" Target="file:///O:\Nab&#237;dky%204soft%20komplet\Nov&#253;%20kalkul&#225;tor%20-2024\Anov&#253;_KALKUL&#193;TOR%20NAB&#205;DKA%20%20202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ablona"/>
      <sheetName val="Obchodníci"/>
      <sheetName val="Oplocení"/>
      <sheetName val="Voda"/>
      <sheetName val="Trampolíny a Tunely"/>
      <sheetName val="Povrch"/>
      <sheetName val="zaloha Sablona"/>
      <sheetName val="Sportovní potřeby"/>
      <sheetName val="Barvy"/>
      <sheetName val="Spodní stavba"/>
      <sheetName val="Grafika EPDM"/>
      <sheetName val="Nabídka"/>
      <sheetName val="data"/>
      <sheetName val="GRAFIKA NA MISTE"/>
      <sheetName val="NEW grafika EDPM"/>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2">
          <cell r="B2">
            <v>0.05</v>
          </cell>
        </row>
        <row r="3">
          <cell r="B3">
            <v>0.05</v>
          </cell>
        </row>
      </sheetData>
      <sheetData sheetId="13"/>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ablona"/>
      <sheetName val="GRAFIKA NA MISTE"/>
      <sheetName val="Obchodníci"/>
      <sheetName val="Oplocení"/>
      <sheetName val="Voda"/>
      <sheetName val="Trampolíny a Tunely"/>
      <sheetName val="Kuličkové dráhy"/>
      <sheetName val="Povrch"/>
      <sheetName val="zaloha Sablona"/>
      <sheetName val="Sportovní potřeby"/>
      <sheetName val="Barvy"/>
      <sheetName val="Spodní stavba"/>
      <sheetName val="Grafika EPDM"/>
      <sheetName val="NEW grafika EDPM"/>
      <sheetName val="Nabídka"/>
      <sheetName val="dat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2">
          <cell r="B2">
            <v>0.05</v>
          </cell>
        </row>
        <row r="3">
          <cell r="B3">
            <v>0.05</v>
          </cell>
        </row>
      </sheetData>
    </sheetDataSet>
  </externalBook>
</externalLink>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0B23B3-61F5-4179-A4DA-5E9A3BD4EEE5}">
  <sheetPr>
    <tabColor rgb="FFFF0000"/>
    <pageSetUpPr fitToPage="1"/>
  </sheetPr>
  <dimension ref="A1:J74"/>
  <sheetViews>
    <sheetView showGridLines="0" tabSelected="1" zoomScaleNormal="100" workbookViewId="0">
      <selection activeCell="A2" sqref="A2:G2"/>
    </sheetView>
  </sheetViews>
  <sheetFormatPr defaultRowHeight="60" customHeight="1" x14ac:dyDescent="0.25"/>
  <cols>
    <col min="1" max="1" width="5" style="76" bestFit="1" customWidth="1"/>
    <col min="2" max="2" width="36.85546875" style="77" customWidth="1"/>
    <col min="3" max="3" width="18.140625" style="78" customWidth="1"/>
    <col min="4" max="4" width="4.85546875" style="79" customWidth="1"/>
    <col min="5" max="5" width="5.28515625" customWidth="1"/>
    <col min="6" max="6" width="12.85546875" style="80" customWidth="1"/>
    <col min="7" max="7" width="15.5703125" style="80" customWidth="1"/>
    <col min="8" max="8" width="9.140625" style="1" hidden="1" customWidth="1"/>
    <col min="9" max="9" width="3.5703125" customWidth="1"/>
    <col min="10" max="10" width="21.140625" customWidth="1"/>
  </cols>
  <sheetData>
    <row r="1" spans="1:10" ht="75" customHeight="1" thickBot="1" x14ac:dyDescent="0.3">
      <c r="A1" s="118" t="s">
        <v>0</v>
      </c>
      <c r="B1" s="119"/>
      <c r="C1" s="119"/>
      <c r="D1" s="119"/>
      <c r="E1" s="119"/>
      <c r="F1" s="119"/>
      <c r="G1" s="120"/>
    </row>
    <row r="2" spans="1:10" ht="76.900000000000006" customHeight="1" thickBot="1" x14ac:dyDescent="0.3">
      <c r="A2" s="121" t="s">
        <v>87</v>
      </c>
      <c r="B2" s="122"/>
      <c r="C2" s="122"/>
      <c r="D2" s="122"/>
      <c r="E2" s="122"/>
      <c r="F2" s="122"/>
      <c r="G2" s="123"/>
    </row>
    <row r="3" spans="1:10" ht="19.5" thickBot="1" x14ac:dyDescent="0.3">
      <c r="A3" s="121" t="s">
        <v>1</v>
      </c>
      <c r="B3" s="122"/>
      <c r="C3" s="122"/>
      <c r="D3" s="122"/>
      <c r="E3" s="122"/>
      <c r="F3" s="122"/>
      <c r="G3" s="123"/>
    </row>
    <row r="4" spans="1:10" ht="24.75" customHeight="1" thickBot="1" x14ac:dyDescent="0.3">
      <c r="A4" s="124" t="s">
        <v>86</v>
      </c>
      <c r="B4" s="125"/>
      <c r="C4" s="125"/>
      <c r="D4" s="126" t="s">
        <v>2</v>
      </c>
      <c r="E4" s="127"/>
      <c r="F4" s="128"/>
      <c r="G4" s="2" t="s">
        <v>87</v>
      </c>
    </row>
    <row r="5" spans="1:10" s="1" customFormat="1" ht="52.5" customHeight="1" thickBot="1" x14ac:dyDescent="0.3">
      <c r="A5" s="129" t="s">
        <v>87</v>
      </c>
      <c r="B5" s="130"/>
      <c r="C5" s="130"/>
      <c r="D5" s="131" t="s">
        <v>3</v>
      </c>
      <c r="E5" s="132"/>
      <c r="F5" s="133"/>
      <c r="G5" s="3">
        <v>45553</v>
      </c>
    </row>
    <row r="6" spans="1:10" ht="19.5" customHeight="1" x14ac:dyDescent="0.25">
      <c r="A6" s="4" t="s">
        <v>4</v>
      </c>
      <c r="B6" s="5" t="s">
        <v>5</v>
      </c>
      <c r="C6" s="5"/>
      <c r="D6" s="6" t="s">
        <v>6</v>
      </c>
      <c r="E6" s="6" t="s">
        <v>7</v>
      </c>
      <c r="F6" s="7" t="s">
        <v>8</v>
      </c>
      <c r="G6" s="8" t="s">
        <v>9</v>
      </c>
    </row>
    <row r="7" spans="1:10" ht="15" x14ac:dyDescent="0.25">
      <c r="A7" s="9">
        <v>1</v>
      </c>
      <c r="B7" s="10" t="s">
        <v>10</v>
      </c>
      <c r="C7" s="11"/>
      <c r="D7" s="12" t="s">
        <v>11</v>
      </c>
      <c r="E7" s="13">
        <v>1</v>
      </c>
      <c r="F7" s="14">
        <v>1120</v>
      </c>
      <c r="G7" s="15">
        <f>E7*F7</f>
        <v>1120</v>
      </c>
    </row>
    <row r="8" spans="1:10" ht="30" x14ac:dyDescent="0.25">
      <c r="A8" s="16">
        <v>2</v>
      </c>
      <c r="B8" s="17" t="s">
        <v>12</v>
      </c>
      <c r="C8" s="18"/>
      <c r="D8" s="19" t="s">
        <v>13</v>
      </c>
      <c r="E8" s="20">
        <v>52</v>
      </c>
      <c r="F8" s="21">
        <v>135</v>
      </c>
      <c r="G8" s="22">
        <f t="shared" ref="G8:G34" si="0">E8*F8</f>
        <v>7020</v>
      </c>
      <c r="J8" s="23"/>
    </row>
    <row r="9" spans="1:10" x14ac:dyDescent="0.25">
      <c r="A9" s="16">
        <v>3</v>
      </c>
      <c r="B9" s="18" t="s">
        <v>14</v>
      </c>
      <c r="C9" s="24" t="str">
        <f>CONCATENATE("výpočet: ",E8,"*0,15*1,3")</f>
        <v>výpočet: 52*0,15*1,3</v>
      </c>
      <c r="D9" s="19" t="s">
        <v>15</v>
      </c>
      <c r="E9" s="20">
        <f>SUM(E8*0.15*1.3)</f>
        <v>10.14</v>
      </c>
      <c r="F9" s="21">
        <v>1120</v>
      </c>
      <c r="G9" s="22">
        <f t="shared" si="0"/>
        <v>11356.800000000001</v>
      </c>
    </row>
    <row r="10" spans="1:10" ht="45" x14ac:dyDescent="0.25">
      <c r="A10" s="16">
        <v>4</v>
      </c>
      <c r="B10" s="10" t="s">
        <v>16</v>
      </c>
      <c r="C10" s="10"/>
      <c r="D10" s="12" t="s">
        <v>15</v>
      </c>
      <c r="E10" s="13">
        <f>SUM(E8*0.25*1.3)</f>
        <v>16.900000000000002</v>
      </c>
      <c r="F10" s="14">
        <v>1440</v>
      </c>
      <c r="G10" s="15">
        <f t="shared" si="0"/>
        <v>24336.000000000004</v>
      </c>
    </row>
    <row r="11" spans="1:10" s="1" customFormat="1" x14ac:dyDescent="0.25">
      <c r="A11" s="16">
        <v>5</v>
      </c>
      <c r="B11" s="25" t="s">
        <v>17</v>
      </c>
      <c r="C11" s="26"/>
      <c r="D11" s="27" t="s">
        <v>15</v>
      </c>
      <c r="E11" s="26">
        <f>SUM(E30*0.21*1.15)</f>
        <v>12.558</v>
      </c>
      <c r="F11" s="28">
        <v>1410</v>
      </c>
      <c r="G11" s="29">
        <f t="shared" si="0"/>
        <v>17706.78</v>
      </c>
      <c r="I11"/>
      <c r="J11" s="30"/>
    </row>
    <row r="12" spans="1:10" s="1" customFormat="1" x14ac:dyDescent="0.25">
      <c r="A12" s="16">
        <v>6</v>
      </c>
      <c r="B12" s="25" t="s">
        <v>18</v>
      </c>
      <c r="C12" s="31"/>
      <c r="D12" s="27" t="s">
        <v>13</v>
      </c>
      <c r="E12" s="26">
        <f>SUM(E30)</f>
        <v>52</v>
      </c>
      <c r="F12" s="28">
        <v>320</v>
      </c>
      <c r="G12" s="29">
        <f t="shared" si="0"/>
        <v>16640</v>
      </c>
      <c r="I12"/>
      <c r="J12" s="30"/>
    </row>
    <row r="13" spans="1:10" s="1" customFormat="1" ht="30" x14ac:dyDescent="0.25">
      <c r="A13" s="16">
        <v>7</v>
      </c>
      <c r="B13" s="32" t="s">
        <v>19</v>
      </c>
      <c r="C13" s="31"/>
      <c r="D13" s="27" t="s">
        <v>15</v>
      </c>
      <c r="E13" s="26">
        <f>SUM(E11)</f>
        <v>12.558</v>
      </c>
      <c r="F13" s="28">
        <v>350</v>
      </c>
      <c r="G13" s="29">
        <f t="shared" si="0"/>
        <v>4395.3</v>
      </c>
      <c r="I13"/>
      <c r="J13" s="30"/>
    </row>
    <row r="14" spans="1:10" s="1" customFormat="1" ht="45" x14ac:dyDescent="0.25">
      <c r="A14" s="9">
        <v>8</v>
      </c>
      <c r="B14" s="33" t="s">
        <v>20</v>
      </c>
      <c r="C14" s="34"/>
      <c r="D14" s="12" t="s">
        <v>21</v>
      </c>
      <c r="E14" s="13">
        <v>14</v>
      </c>
      <c r="F14" s="14">
        <v>1670</v>
      </c>
      <c r="G14" s="15">
        <f t="shared" si="0"/>
        <v>23380</v>
      </c>
      <c r="I14"/>
      <c r="J14" s="30"/>
    </row>
    <row r="15" spans="1:10" s="1" customFormat="1" ht="15" x14ac:dyDescent="0.25">
      <c r="A15" s="9">
        <v>9</v>
      </c>
      <c r="B15" s="33" t="s">
        <v>22</v>
      </c>
      <c r="C15" s="34"/>
      <c r="D15" s="12" t="s">
        <v>15</v>
      </c>
      <c r="E15" s="13">
        <v>4</v>
      </c>
      <c r="F15" s="14">
        <v>4750</v>
      </c>
      <c r="G15" s="15">
        <f t="shared" si="0"/>
        <v>19000</v>
      </c>
      <c r="I15"/>
      <c r="J15" s="30"/>
    </row>
    <row r="16" spans="1:10" s="1" customFormat="1" ht="15" x14ac:dyDescent="0.25">
      <c r="A16" s="9">
        <v>10</v>
      </c>
      <c r="B16" s="33" t="s">
        <v>23</v>
      </c>
      <c r="C16" s="34"/>
      <c r="D16" s="12" t="s">
        <v>15</v>
      </c>
      <c r="E16" s="13">
        <v>4</v>
      </c>
      <c r="F16" s="14">
        <v>1550</v>
      </c>
      <c r="G16" s="15">
        <f t="shared" si="0"/>
        <v>6200</v>
      </c>
      <c r="I16"/>
      <c r="J16" s="30"/>
    </row>
    <row r="17" spans="1:10" s="1" customFormat="1" ht="45" x14ac:dyDescent="0.25">
      <c r="A17" s="9">
        <v>11</v>
      </c>
      <c r="B17" s="33" t="s">
        <v>24</v>
      </c>
      <c r="C17" s="34" t="s">
        <v>25</v>
      </c>
      <c r="D17" s="12" t="s">
        <v>21</v>
      </c>
      <c r="E17" s="13">
        <v>0.08</v>
      </c>
      <c r="F17" s="14">
        <v>55600</v>
      </c>
      <c r="G17" s="15">
        <f t="shared" si="0"/>
        <v>4448</v>
      </c>
      <c r="I17"/>
      <c r="J17" s="30"/>
    </row>
    <row r="18" spans="1:10" s="1" customFormat="1" ht="30" x14ac:dyDescent="0.25">
      <c r="A18" s="9">
        <v>12</v>
      </c>
      <c r="B18" s="35" t="s">
        <v>26</v>
      </c>
      <c r="C18" s="34"/>
      <c r="D18" s="12" t="s">
        <v>15</v>
      </c>
      <c r="E18" s="13">
        <v>4</v>
      </c>
      <c r="F18" s="14">
        <v>2210</v>
      </c>
      <c r="G18" s="15">
        <f t="shared" si="0"/>
        <v>8840</v>
      </c>
      <c r="I18"/>
      <c r="J18" s="30"/>
    </row>
    <row r="19" spans="1:10" s="1" customFormat="1" ht="120" x14ac:dyDescent="0.25">
      <c r="A19" s="36">
        <v>13</v>
      </c>
      <c r="B19" s="37" t="s">
        <v>27</v>
      </c>
      <c r="C19" s="38"/>
      <c r="D19" s="39" t="s">
        <v>28</v>
      </c>
      <c r="E19" s="40">
        <v>15</v>
      </c>
      <c r="F19" s="41">
        <v>3980</v>
      </c>
      <c r="G19" s="42">
        <f t="shared" ref="G19:G26" si="1">ROUND(E19*F19,0)</f>
        <v>59700</v>
      </c>
      <c r="I19"/>
      <c r="J19" s="30"/>
    </row>
    <row r="20" spans="1:10" s="1" customFormat="1" ht="30" x14ac:dyDescent="0.25">
      <c r="A20" s="36">
        <v>14</v>
      </c>
      <c r="B20" s="43" t="s">
        <v>29</v>
      </c>
      <c r="C20" s="38"/>
      <c r="D20" s="39" t="s">
        <v>30</v>
      </c>
      <c r="E20" s="40">
        <v>4</v>
      </c>
      <c r="F20" s="41">
        <v>2400</v>
      </c>
      <c r="G20" s="42">
        <f t="shared" si="1"/>
        <v>9600</v>
      </c>
      <c r="I20"/>
      <c r="J20" s="30"/>
    </row>
    <row r="21" spans="1:10" s="1" customFormat="1" ht="45" x14ac:dyDescent="0.25">
      <c r="A21" s="36">
        <v>15</v>
      </c>
      <c r="B21" s="43" t="s">
        <v>31</v>
      </c>
      <c r="C21" s="38"/>
      <c r="D21" s="39" t="s">
        <v>30</v>
      </c>
      <c r="E21" s="40">
        <v>4</v>
      </c>
      <c r="F21" s="41">
        <v>750</v>
      </c>
      <c r="G21" s="42">
        <f t="shared" si="1"/>
        <v>3000</v>
      </c>
      <c r="I21"/>
      <c r="J21" s="30"/>
    </row>
    <row r="22" spans="1:10" s="1" customFormat="1" ht="30" x14ac:dyDescent="0.25">
      <c r="A22" s="36">
        <v>16</v>
      </c>
      <c r="B22" s="43" t="s">
        <v>32</v>
      </c>
      <c r="C22" s="38"/>
      <c r="D22" s="39" t="s">
        <v>30</v>
      </c>
      <c r="E22" s="40">
        <v>1</v>
      </c>
      <c r="F22" s="41">
        <v>8895</v>
      </c>
      <c r="G22" s="42">
        <f t="shared" si="1"/>
        <v>8895</v>
      </c>
      <c r="I22"/>
      <c r="J22" s="30"/>
    </row>
    <row r="23" spans="1:10" s="1" customFormat="1" ht="45" x14ac:dyDescent="0.25">
      <c r="A23" s="36">
        <v>17</v>
      </c>
      <c r="B23" s="43" t="s">
        <v>33</v>
      </c>
      <c r="C23" s="38"/>
      <c r="D23" s="39" t="s">
        <v>30</v>
      </c>
      <c r="E23" s="40">
        <v>1</v>
      </c>
      <c r="F23" s="41">
        <v>1460</v>
      </c>
      <c r="G23" s="42">
        <f t="shared" si="1"/>
        <v>1460</v>
      </c>
      <c r="I23"/>
      <c r="J23" s="30"/>
    </row>
    <row r="24" spans="1:10" s="1" customFormat="1" ht="30" x14ac:dyDescent="0.25">
      <c r="A24" s="36">
        <v>18</v>
      </c>
      <c r="B24" s="43" t="s">
        <v>34</v>
      </c>
      <c r="C24" s="38"/>
      <c r="D24" s="39" t="s">
        <v>30</v>
      </c>
      <c r="E24" s="40">
        <v>2</v>
      </c>
      <c r="F24" s="41">
        <v>780</v>
      </c>
      <c r="G24" s="42">
        <f t="shared" si="1"/>
        <v>1560</v>
      </c>
      <c r="I24"/>
      <c r="J24" s="30"/>
    </row>
    <row r="25" spans="1:10" s="1" customFormat="1" ht="45" x14ac:dyDescent="0.25">
      <c r="A25" s="36">
        <v>19</v>
      </c>
      <c r="B25" s="43" t="s">
        <v>35</v>
      </c>
      <c r="C25" s="38"/>
      <c r="D25" s="39" t="s">
        <v>30</v>
      </c>
      <c r="E25" s="40">
        <v>2</v>
      </c>
      <c r="F25" s="41">
        <v>230</v>
      </c>
      <c r="G25" s="42">
        <f t="shared" si="1"/>
        <v>460</v>
      </c>
      <c r="I25"/>
      <c r="J25" s="30"/>
    </row>
    <row r="26" spans="1:10" s="1" customFormat="1" ht="45" x14ac:dyDescent="0.25">
      <c r="A26" s="36">
        <v>20</v>
      </c>
      <c r="B26" s="25" t="s">
        <v>36</v>
      </c>
      <c r="C26" s="38"/>
      <c r="D26" s="39" t="s">
        <v>28</v>
      </c>
      <c r="E26" s="40">
        <v>15</v>
      </c>
      <c r="F26" s="41">
        <v>480</v>
      </c>
      <c r="G26" s="42">
        <f t="shared" si="1"/>
        <v>7200</v>
      </c>
      <c r="I26"/>
      <c r="J26" s="30"/>
    </row>
    <row r="27" spans="1:10" s="1" customFormat="1" ht="30" x14ac:dyDescent="0.25">
      <c r="A27" s="16">
        <v>21</v>
      </c>
      <c r="B27" s="35" t="s">
        <v>37</v>
      </c>
      <c r="C27" s="10" t="s">
        <v>38</v>
      </c>
      <c r="D27" s="12" t="s">
        <v>15</v>
      </c>
      <c r="E27" s="13">
        <v>3</v>
      </c>
      <c r="F27" s="14">
        <v>2480</v>
      </c>
      <c r="G27" s="15">
        <f>E27*F27</f>
        <v>7440</v>
      </c>
      <c r="I27"/>
      <c r="J27"/>
    </row>
    <row r="28" spans="1:10" s="1" customFormat="1" ht="45" x14ac:dyDescent="0.25">
      <c r="A28" s="16">
        <v>22</v>
      </c>
      <c r="B28" s="35" t="s">
        <v>39</v>
      </c>
      <c r="C28" s="10"/>
      <c r="D28" s="12" t="s">
        <v>13</v>
      </c>
      <c r="E28" s="13">
        <v>17</v>
      </c>
      <c r="F28" s="14">
        <v>196</v>
      </c>
      <c r="G28" s="15">
        <f>E28*F28</f>
        <v>3332</v>
      </c>
      <c r="I28"/>
      <c r="J28"/>
    </row>
    <row r="29" spans="1:10" ht="45" x14ac:dyDescent="0.25">
      <c r="A29" s="16">
        <v>23</v>
      </c>
      <c r="B29" s="35" t="s">
        <v>40</v>
      </c>
      <c r="C29" s="10"/>
      <c r="D29" s="12" t="s">
        <v>13</v>
      </c>
      <c r="E29" s="13">
        <v>17</v>
      </c>
      <c r="F29" s="14">
        <v>58</v>
      </c>
      <c r="G29" s="15">
        <f>E29*F29</f>
        <v>986</v>
      </c>
    </row>
    <row r="30" spans="1:10" x14ac:dyDescent="0.25">
      <c r="A30" s="16">
        <v>24</v>
      </c>
      <c r="B30" s="35" t="s">
        <v>41</v>
      </c>
      <c r="C30" s="10"/>
      <c r="D30" s="12" t="s">
        <v>13</v>
      </c>
      <c r="E30" s="13">
        <v>52</v>
      </c>
      <c r="F30" s="14">
        <v>2060</v>
      </c>
      <c r="G30" s="15">
        <f t="shared" si="0"/>
        <v>107120</v>
      </c>
    </row>
    <row r="31" spans="1:10" ht="15" x14ac:dyDescent="0.25">
      <c r="A31" s="16">
        <v>25</v>
      </c>
      <c r="B31" s="33" t="s">
        <v>42</v>
      </c>
      <c r="C31" s="10"/>
      <c r="D31" s="12" t="s">
        <v>43</v>
      </c>
      <c r="E31" s="13">
        <v>1</v>
      </c>
      <c r="F31" s="14">
        <v>7260</v>
      </c>
      <c r="G31" s="15">
        <f t="shared" si="0"/>
        <v>7260</v>
      </c>
    </row>
    <row r="32" spans="1:10" ht="75" x14ac:dyDescent="0.25">
      <c r="A32" s="16">
        <v>26</v>
      </c>
      <c r="B32" s="35" t="s">
        <v>44</v>
      </c>
      <c r="C32" s="10"/>
      <c r="D32" s="12" t="s">
        <v>43</v>
      </c>
      <c r="E32" s="13">
        <v>1</v>
      </c>
      <c r="F32" s="14">
        <v>8830</v>
      </c>
      <c r="G32" s="15">
        <f t="shared" si="0"/>
        <v>8830</v>
      </c>
    </row>
    <row r="33" spans="1:7" ht="45" x14ac:dyDescent="0.25">
      <c r="A33" s="9">
        <v>27</v>
      </c>
      <c r="B33" s="35" t="s">
        <v>45</v>
      </c>
      <c r="C33" s="10"/>
      <c r="D33" s="12" t="s">
        <v>43</v>
      </c>
      <c r="E33" s="13">
        <v>1</v>
      </c>
      <c r="F33" s="14">
        <v>7810</v>
      </c>
      <c r="G33" s="15">
        <f t="shared" si="0"/>
        <v>7810</v>
      </c>
    </row>
    <row r="34" spans="1:7" ht="51" x14ac:dyDescent="0.25">
      <c r="A34" s="16">
        <v>28</v>
      </c>
      <c r="B34" s="44" t="s">
        <v>46</v>
      </c>
      <c r="C34" s="45" t="s">
        <v>47</v>
      </c>
      <c r="D34" s="46" t="s">
        <v>48</v>
      </c>
      <c r="E34" s="47">
        <v>2</v>
      </c>
      <c r="F34" s="48">
        <v>5000</v>
      </c>
      <c r="G34" s="49">
        <f t="shared" si="0"/>
        <v>10000</v>
      </c>
    </row>
    <row r="35" spans="1:7" ht="45" x14ac:dyDescent="0.25">
      <c r="A35" s="16">
        <v>29</v>
      </c>
      <c r="B35" s="50" t="s">
        <v>49</v>
      </c>
      <c r="C35" s="51" t="s">
        <v>50</v>
      </c>
      <c r="D35" s="46" t="s">
        <v>30</v>
      </c>
      <c r="E35" s="47">
        <v>3</v>
      </c>
      <c r="F35" s="48">
        <v>1034</v>
      </c>
      <c r="G35" s="49">
        <f t="shared" ref="G35:G53" si="2">E35*F35</f>
        <v>3102</v>
      </c>
    </row>
    <row r="36" spans="1:7" ht="45" x14ac:dyDescent="0.25">
      <c r="A36" s="16">
        <v>30</v>
      </c>
      <c r="B36" s="50" t="s">
        <v>51</v>
      </c>
      <c r="C36" s="51" t="s">
        <v>50</v>
      </c>
      <c r="D36" s="46" t="s">
        <v>30</v>
      </c>
      <c r="E36" s="47">
        <v>3</v>
      </c>
      <c r="F36" s="48">
        <v>1034</v>
      </c>
      <c r="G36" s="49">
        <f t="shared" si="2"/>
        <v>3102</v>
      </c>
    </row>
    <row r="37" spans="1:7" ht="45" x14ac:dyDescent="0.25">
      <c r="A37" s="16">
        <v>31</v>
      </c>
      <c r="B37" s="50" t="s">
        <v>52</v>
      </c>
      <c r="C37" s="51" t="s">
        <v>50</v>
      </c>
      <c r="D37" s="46" t="s">
        <v>30</v>
      </c>
      <c r="E37" s="47">
        <v>2</v>
      </c>
      <c r="F37" s="48">
        <v>1188</v>
      </c>
      <c r="G37" s="49">
        <f t="shared" si="2"/>
        <v>2376</v>
      </c>
    </row>
    <row r="38" spans="1:7" ht="45" x14ac:dyDescent="0.25">
      <c r="A38" s="16">
        <v>32</v>
      </c>
      <c r="B38" s="50" t="s">
        <v>53</v>
      </c>
      <c r="C38" s="51" t="s">
        <v>50</v>
      </c>
      <c r="D38" s="46" t="s">
        <v>30</v>
      </c>
      <c r="E38" s="47">
        <v>2</v>
      </c>
      <c r="F38" s="48">
        <v>1188</v>
      </c>
      <c r="G38" s="49">
        <f t="shared" si="2"/>
        <v>2376</v>
      </c>
    </row>
    <row r="39" spans="1:7" ht="33.75" x14ac:dyDescent="0.25">
      <c r="A39" s="16">
        <v>33</v>
      </c>
      <c r="B39" s="50" t="s">
        <v>54</v>
      </c>
      <c r="C39" s="51" t="s">
        <v>50</v>
      </c>
      <c r="D39" s="46" t="s">
        <v>30</v>
      </c>
      <c r="E39" s="47">
        <v>2</v>
      </c>
      <c r="F39" s="48">
        <v>2147</v>
      </c>
      <c r="G39" s="49">
        <f t="shared" si="2"/>
        <v>4294</v>
      </c>
    </row>
    <row r="40" spans="1:7" ht="33.75" x14ac:dyDescent="0.25">
      <c r="A40" s="16">
        <v>34</v>
      </c>
      <c r="B40" s="50" t="s">
        <v>55</v>
      </c>
      <c r="C40" s="51" t="s">
        <v>50</v>
      </c>
      <c r="D40" s="46" t="s">
        <v>30</v>
      </c>
      <c r="E40" s="47">
        <v>2</v>
      </c>
      <c r="F40" s="48">
        <v>2492</v>
      </c>
      <c r="G40" s="49">
        <f t="shared" si="2"/>
        <v>4984</v>
      </c>
    </row>
    <row r="41" spans="1:7" ht="33.75" x14ac:dyDescent="0.25">
      <c r="A41" s="16">
        <v>35</v>
      </c>
      <c r="B41" s="50" t="s">
        <v>56</v>
      </c>
      <c r="C41" s="51" t="s">
        <v>50</v>
      </c>
      <c r="D41" s="46" t="s">
        <v>30</v>
      </c>
      <c r="E41" s="47">
        <v>6</v>
      </c>
      <c r="F41" s="48">
        <v>437</v>
      </c>
      <c r="G41" s="49">
        <f t="shared" si="2"/>
        <v>2622</v>
      </c>
    </row>
    <row r="42" spans="1:7" ht="33.75" x14ac:dyDescent="0.25">
      <c r="A42" s="16">
        <v>36</v>
      </c>
      <c r="B42" s="50" t="s">
        <v>57</v>
      </c>
      <c r="C42" s="51" t="s">
        <v>50</v>
      </c>
      <c r="D42" s="46" t="s">
        <v>30</v>
      </c>
      <c r="E42" s="47">
        <v>1</v>
      </c>
      <c r="F42" s="48">
        <v>475</v>
      </c>
      <c r="G42" s="49">
        <f t="shared" si="2"/>
        <v>475</v>
      </c>
    </row>
    <row r="43" spans="1:7" ht="33.75" x14ac:dyDescent="0.25">
      <c r="A43" s="16">
        <v>37</v>
      </c>
      <c r="B43" s="50" t="s">
        <v>58</v>
      </c>
      <c r="C43" s="51" t="s">
        <v>50</v>
      </c>
      <c r="D43" s="46" t="s">
        <v>30</v>
      </c>
      <c r="E43" s="47">
        <v>1</v>
      </c>
      <c r="F43" s="48">
        <v>513</v>
      </c>
      <c r="G43" s="49">
        <f t="shared" si="2"/>
        <v>513</v>
      </c>
    </row>
    <row r="44" spans="1:7" ht="45" x14ac:dyDescent="0.25">
      <c r="A44" s="16">
        <v>38</v>
      </c>
      <c r="B44" s="50" t="s">
        <v>59</v>
      </c>
      <c r="C44" s="51" t="s">
        <v>50</v>
      </c>
      <c r="D44" s="46" t="s">
        <v>30</v>
      </c>
      <c r="E44" s="47">
        <v>1</v>
      </c>
      <c r="F44" s="48">
        <v>7314</v>
      </c>
      <c r="G44" s="49">
        <f t="shared" si="2"/>
        <v>7314</v>
      </c>
    </row>
    <row r="45" spans="1:7" ht="45" x14ac:dyDescent="0.25">
      <c r="A45" s="16">
        <v>39</v>
      </c>
      <c r="B45" s="50" t="s">
        <v>60</v>
      </c>
      <c r="C45" s="51" t="s">
        <v>50</v>
      </c>
      <c r="D45" s="46" t="s">
        <v>30</v>
      </c>
      <c r="E45" s="47">
        <v>1</v>
      </c>
      <c r="F45" s="48">
        <v>7121</v>
      </c>
      <c r="G45" s="49">
        <f t="shared" si="2"/>
        <v>7121</v>
      </c>
    </row>
    <row r="46" spans="1:7" ht="33.75" x14ac:dyDescent="0.25">
      <c r="A46" s="16">
        <v>40</v>
      </c>
      <c r="B46" s="50" t="s">
        <v>61</v>
      </c>
      <c r="C46" s="51" t="s">
        <v>50</v>
      </c>
      <c r="D46" s="46" t="s">
        <v>30</v>
      </c>
      <c r="E46" s="47">
        <v>2</v>
      </c>
      <c r="F46" s="48">
        <v>203</v>
      </c>
      <c r="G46" s="49">
        <f t="shared" si="2"/>
        <v>406</v>
      </c>
    </row>
    <row r="47" spans="1:7" ht="33.75" x14ac:dyDescent="0.25">
      <c r="A47" s="16">
        <v>41</v>
      </c>
      <c r="B47" s="50" t="s">
        <v>62</v>
      </c>
      <c r="C47" s="51" t="s">
        <v>50</v>
      </c>
      <c r="D47" s="46" t="s">
        <v>30</v>
      </c>
      <c r="E47" s="47">
        <v>2</v>
      </c>
      <c r="F47" s="48">
        <v>203</v>
      </c>
      <c r="G47" s="49">
        <f t="shared" si="2"/>
        <v>406</v>
      </c>
    </row>
    <row r="48" spans="1:7" ht="33.75" x14ac:dyDescent="0.25">
      <c r="A48" s="16">
        <v>42</v>
      </c>
      <c r="B48" s="50" t="s">
        <v>63</v>
      </c>
      <c r="C48" s="51" t="s">
        <v>50</v>
      </c>
      <c r="D48" s="46" t="s">
        <v>30</v>
      </c>
      <c r="E48" s="47">
        <v>6</v>
      </c>
      <c r="F48" s="48">
        <v>203</v>
      </c>
      <c r="G48" s="49">
        <f t="shared" si="2"/>
        <v>1218</v>
      </c>
    </row>
    <row r="49" spans="1:8" ht="45" x14ac:dyDescent="0.25">
      <c r="A49" s="16">
        <v>43</v>
      </c>
      <c r="B49" s="50" t="s">
        <v>64</v>
      </c>
      <c r="C49" s="51" t="s">
        <v>50</v>
      </c>
      <c r="D49" s="46" t="s">
        <v>30</v>
      </c>
      <c r="E49" s="47">
        <v>3</v>
      </c>
      <c r="F49" s="48">
        <v>2397</v>
      </c>
      <c r="G49" s="49">
        <f t="shared" si="2"/>
        <v>7191</v>
      </c>
    </row>
    <row r="50" spans="1:8" ht="45" x14ac:dyDescent="0.25">
      <c r="A50" s="16">
        <v>44</v>
      </c>
      <c r="B50" s="50" t="s">
        <v>65</v>
      </c>
      <c r="C50" s="51" t="s">
        <v>50</v>
      </c>
      <c r="D50" s="46" t="s">
        <v>30</v>
      </c>
      <c r="E50" s="47">
        <v>4</v>
      </c>
      <c r="F50" s="48">
        <v>2397</v>
      </c>
      <c r="G50" s="49">
        <f t="shared" si="2"/>
        <v>9588</v>
      </c>
    </row>
    <row r="51" spans="1:8" ht="45" x14ac:dyDescent="0.25">
      <c r="A51" s="16">
        <v>45</v>
      </c>
      <c r="B51" s="50" t="s">
        <v>66</v>
      </c>
      <c r="C51" s="51" t="s">
        <v>50</v>
      </c>
      <c r="D51" s="46" t="s">
        <v>30</v>
      </c>
      <c r="E51" s="47">
        <v>3</v>
      </c>
      <c r="F51" s="48">
        <v>2685</v>
      </c>
      <c r="G51" s="49">
        <f t="shared" si="2"/>
        <v>8055</v>
      </c>
    </row>
    <row r="52" spans="1:8" ht="45" x14ac:dyDescent="0.25">
      <c r="A52" s="16">
        <v>46</v>
      </c>
      <c r="B52" s="50" t="s">
        <v>67</v>
      </c>
      <c r="C52" s="51" t="s">
        <v>50</v>
      </c>
      <c r="D52" s="46" t="s">
        <v>30</v>
      </c>
      <c r="E52" s="47">
        <v>4</v>
      </c>
      <c r="F52" s="48">
        <v>2685</v>
      </c>
      <c r="G52" s="49">
        <f t="shared" si="2"/>
        <v>10740</v>
      </c>
    </row>
    <row r="53" spans="1:8" ht="45" x14ac:dyDescent="0.25">
      <c r="A53" s="16">
        <v>47</v>
      </c>
      <c r="B53" s="50" t="s">
        <v>67</v>
      </c>
      <c r="C53" s="51" t="s">
        <v>50</v>
      </c>
      <c r="D53" s="46" t="s">
        <v>30</v>
      </c>
      <c r="E53" s="47">
        <v>4</v>
      </c>
      <c r="F53" s="48">
        <v>2685</v>
      </c>
      <c r="G53" s="49">
        <f t="shared" si="2"/>
        <v>10740</v>
      </c>
    </row>
    <row r="54" spans="1:8" ht="45" x14ac:dyDescent="0.25">
      <c r="A54" s="9">
        <v>48</v>
      </c>
      <c r="B54" s="33" t="s">
        <v>68</v>
      </c>
      <c r="C54" s="10"/>
      <c r="D54" s="12" t="s">
        <v>30</v>
      </c>
      <c r="E54" s="13">
        <v>12</v>
      </c>
      <c r="F54" s="14">
        <v>830</v>
      </c>
      <c r="G54" s="15">
        <f t="shared" ref="G54" si="3">E54*F54</f>
        <v>9960</v>
      </c>
    </row>
    <row r="55" spans="1:8" ht="15.75" thickBot="1" x14ac:dyDescent="0.3">
      <c r="A55" s="9"/>
      <c r="B55" s="33"/>
      <c r="C55" s="10"/>
      <c r="D55" s="12"/>
      <c r="E55" s="13"/>
      <c r="F55" s="14"/>
      <c r="G55" s="15"/>
    </row>
    <row r="56" spans="1:8" s="23" customFormat="1" ht="45.75" hidden="1" thickBot="1" x14ac:dyDescent="0.3">
      <c r="A56" s="52"/>
      <c r="B56" s="53" t="s">
        <v>69</v>
      </c>
      <c r="C56" s="54"/>
      <c r="D56" s="55"/>
      <c r="E56" s="56"/>
      <c r="F56" s="57"/>
      <c r="G56" s="58"/>
      <c r="H56" s="1"/>
    </row>
    <row r="57" spans="1:8" ht="16.5" customHeight="1" x14ac:dyDescent="0.25">
      <c r="A57" s="134" t="s">
        <v>70</v>
      </c>
      <c r="B57" s="135"/>
      <c r="C57" s="135"/>
      <c r="D57" s="135"/>
      <c r="E57" s="135"/>
      <c r="F57" s="135"/>
      <c r="G57" s="59">
        <v>17160</v>
      </c>
      <c r="H57" s="1" t="s">
        <v>71</v>
      </c>
    </row>
    <row r="58" spans="1:8" ht="28.5" customHeight="1" thickBot="1" x14ac:dyDescent="0.3">
      <c r="A58" s="136" t="s">
        <v>72</v>
      </c>
      <c r="B58" s="137"/>
      <c r="C58" s="137"/>
      <c r="D58" s="137"/>
      <c r="E58" s="137"/>
      <c r="F58" s="137"/>
      <c r="G58" s="60">
        <v>16910</v>
      </c>
    </row>
    <row r="59" spans="1:8" ht="3.75" customHeight="1" thickBot="1" x14ac:dyDescent="0.3">
      <c r="A59" s="138"/>
      <c r="B59" s="139"/>
      <c r="C59" s="139"/>
      <c r="D59" s="139"/>
      <c r="E59" s="139"/>
      <c r="F59" s="139"/>
      <c r="G59" s="61"/>
    </row>
    <row r="60" spans="1:8" s="30" customFormat="1" ht="21" customHeight="1" x14ac:dyDescent="0.3">
      <c r="A60" s="104" t="s">
        <v>73</v>
      </c>
      <c r="B60" s="105"/>
      <c r="C60" s="105"/>
      <c r="D60" s="105"/>
      <c r="E60" s="105"/>
      <c r="F60" s="105"/>
      <c r="G60" s="62">
        <f>SUM(G7:G58)</f>
        <v>519748.88</v>
      </c>
      <c r="H60" s="63"/>
    </row>
    <row r="61" spans="1:8" s="30" customFormat="1" ht="21" hidden="1" customHeight="1" x14ac:dyDescent="0.3">
      <c r="A61" s="104" t="s">
        <v>74</v>
      </c>
      <c r="B61" s="105"/>
      <c r="C61" s="105"/>
      <c r="D61" s="105"/>
      <c r="E61" s="105"/>
      <c r="F61" s="105"/>
      <c r="G61" s="64">
        <v>0</v>
      </c>
      <c r="H61" s="63">
        <v>0</v>
      </c>
    </row>
    <row r="62" spans="1:8" s="30" customFormat="1" ht="21" hidden="1" customHeight="1" thickBot="1" x14ac:dyDescent="0.35">
      <c r="A62" s="116" t="s">
        <v>75</v>
      </c>
      <c r="B62" s="117"/>
      <c r="C62" s="117"/>
      <c r="D62" s="117"/>
      <c r="E62" s="117"/>
      <c r="F62" s="117"/>
      <c r="G62" s="60">
        <f>G60*G61</f>
        <v>0</v>
      </c>
      <c r="H62" s="63"/>
    </row>
    <row r="63" spans="1:8" s="30" customFormat="1" ht="21" hidden="1" customHeight="1" x14ac:dyDescent="0.3">
      <c r="A63" s="104" t="s">
        <v>76</v>
      </c>
      <c r="B63" s="105"/>
      <c r="C63" s="105"/>
      <c r="D63" s="105"/>
      <c r="E63" s="105"/>
      <c r="F63" s="105"/>
      <c r="G63" s="62">
        <f>G60*(1-G61)</f>
        <v>519748.88</v>
      </c>
      <c r="H63" s="63"/>
    </row>
    <row r="64" spans="1:8" s="30" customFormat="1" ht="18.75" customHeight="1" x14ac:dyDescent="0.3">
      <c r="A64" s="106" t="s">
        <v>77</v>
      </c>
      <c r="B64" s="107"/>
      <c r="C64" s="107"/>
      <c r="D64" s="107"/>
      <c r="E64" s="107"/>
      <c r="F64" s="107"/>
      <c r="G64" s="65">
        <f>G63*0.21</f>
        <v>109147.26479999999</v>
      </c>
      <c r="H64" s="63"/>
    </row>
    <row r="65" spans="1:8" s="30" customFormat="1" ht="20.25" customHeight="1" thickBot="1" x14ac:dyDescent="0.35">
      <c r="A65" s="108" t="s">
        <v>78</v>
      </c>
      <c r="B65" s="109"/>
      <c r="C65" s="109"/>
      <c r="D65" s="109"/>
      <c r="E65" s="109"/>
      <c r="F65" s="110"/>
      <c r="G65" s="66">
        <f>G64+G63</f>
        <v>628896.14480000001</v>
      </c>
      <c r="H65" s="63" t="s">
        <v>78</v>
      </c>
    </row>
    <row r="66" spans="1:8" s="30" customFormat="1" ht="6" customHeight="1" thickBot="1" x14ac:dyDescent="0.35">
      <c r="A66" s="67"/>
      <c r="B66" s="68"/>
      <c r="C66" s="68"/>
      <c r="D66" s="68"/>
      <c r="E66" s="68"/>
      <c r="F66" s="68"/>
      <c r="G66" s="69"/>
      <c r="H66" s="63"/>
    </row>
    <row r="67" spans="1:8" ht="17.25" customHeight="1" x14ac:dyDescent="0.25">
      <c r="A67" s="111" t="s">
        <v>79</v>
      </c>
      <c r="B67" s="112"/>
      <c r="C67" s="113"/>
      <c r="D67" s="113"/>
      <c r="E67" s="113"/>
      <c r="F67" s="114"/>
      <c r="G67" s="115"/>
    </row>
    <row r="68" spans="1:8" ht="38.25" customHeight="1" x14ac:dyDescent="0.25">
      <c r="A68" s="70"/>
      <c r="B68" s="71"/>
      <c r="C68" s="92"/>
      <c r="D68" s="92"/>
      <c r="E68" s="92"/>
      <c r="F68" s="93"/>
      <c r="G68" s="94"/>
    </row>
    <row r="69" spans="1:8" ht="31.5" customHeight="1" thickBot="1" x14ac:dyDescent="0.3">
      <c r="A69" s="72"/>
      <c r="B69" s="73"/>
      <c r="C69" s="95"/>
      <c r="D69" s="95"/>
      <c r="E69" s="95"/>
      <c r="F69" s="96"/>
      <c r="G69" s="97"/>
    </row>
    <row r="70" spans="1:8" ht="129" customHeight="1" thickBot="1" x14ac:dyDescent="0.3">
      <c r="A70" s="98" t="s">
        <v>80</v>
      </c>
      <c r="B70" s="99"/>
      <c r="C70" s="99"/>
      <c r="D70" s="99"/>
      <c r="E70" s="99"/>
      <c r="F70" s="99"/>
      <c r="G70" s="100"/>
    </row>
    <row r="71" spans="1:8" ht="189.75" customHeight="1" thickBot="1" x14ac:dyDescent="0.3">
      <c r="A71" s="101" t="s">
        <v>81</v>
      </c>
      <c r="B71" s="102"/>
      <c r="C71" s="102"/>
      <c r="D71" s="102"/>
      <c r="E71" s="102"/>
      <c r="F71" s="102"/>
      <c r="G71" s="103"/>
    </row>
    <row r="72" spans="1:8" ht="195" customHeight="1" thickBot="1" x14ac:dyDescent="0.3">
      <c r="A72" s="81" t="s">
        <v>82</v>
      </c>
      <c r="B72" s="82"/>
      <c r="C72" s="82"/>
      <c r="D72" s="82"/>
      <c r="E72" s="82"/>
      <c r="F72" s="82"/>
      <c r="G72" s="83"/>
    </row>
    <row r="73" spans="1:8" ht="130.5" customHeight="1" thickBot="1" x14ac:dyDescent="0.3">
      <c r="A73" s="84" t="s">
        <v>83</v>
      </c>
      <c r="B73" s="85"/>
      <c r="C73" s="85"/>
      <c r="D73" s="85"/>
      <c r="E73" s="85"/>
      <c r="F73" s="85"/>
      <c r="G73" s="86"/>
    </row>
    <row r="74" spans="1:8" s="75" customFormat="1" ht="16.5" customHeight="1" thickBot="1" x14ac:dyDescent="0.3">
      <c r="A74" s="87" t="s">
        <v>84</v>
      </c>
      <c r="B74" s="88"/>
      <c r="C74" s="89" t="s">
        <v>85</v>
      </c>
      <c r="D74" s="90"/>
      <c r="E74" s="90"/>
      <c r="F74" s="90"/>
      <c r="G74" s="91"/>
      <c r="H74" s="74"/>
    </row>
  </sheetData>
  <mergeCells count="29">
    <mergeCell ref="A62:F62"/>
    <mergeCell ref="A1:G1"/>
    <mergeCell ref="A2:G2"/>
    <mergeCell ref="A3:G3"/>
    <mergeCell ref="A4:C4"/>
    <mergeCell ref="D4:F4"/>
    <mergeCell ref="A5:C5"/>
    <mergeCell ref="D5:F5"/>
    <mergeCell ref="A57:F57"/>
    <mergeCell ref="A58:F58"/>
    <mergeCell ref="A59:F59"/>
    <mergeCell ref="A60:F60"/>
    <mergeCell ref="A61:F61"/>
    <mergeCell ref="A63:F63"/>
    <mergeCell ref="A64:F64"/>
    <mergeCell ref="A65:F65"/>
    <mergeCell ref="A67:B67"/>
    <mergeCell ref="C67:E67"/>
    <mergeCell ref="F67:G67"/>
    <mergeCell ref="A72:G72"/>
    <mergeCell ref="A73:G73"/>
    <mergeCell ref="A74:B74"/>
    <mergeCell ref="C74:G74"/>
    <mergeCell ref="C68:E68"/>
    <mergeCell ref="F68:G68"/>
    <mergeCell ref="C69:E69"/>
    <mergeCell ref="F69:G69"/>
    <mergeCell ref="A70:G70"/>
    <mergeCell ref="A71:G71"/>
  </mergeCells>
  <pageMargins left="0.70866141732283472" right="0.70866141732283472" top="0.78740157480314965" bottom="0.78740157480314965" header="0.31496062992125984" footer="0.31496062992125984"/>
  <pageSetup paperSize="9" scale="89" fitToHeight="0" orientation="portrait" r:id="rId1"/>
  <headerFooter>
    <oddFooter>&amp;C4soft, s.r.o., Krkonošská 625, 468 41 TANVALD,  e-mail: info@4soft.cz&amp;R&amp;P/&amp;N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Nabídka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Jana Jandová</dc:creator>
  <cp:lastModifiedBy>Jana Jandová</cp:lastModifiedBy>
  <dcterms:created xsi:type="dcterms:W3CDTF">2024-09-18T11:59:32Z</dcterms:created>
  <dcterms:modified xsi:type="dcterms:W3CDTF">2024-11-26T11:58:46Z</dcterms:modified>
</cp:coreProperties>
</file>